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eko\Documents\DANIJELA 11.04.2022\PRORAČUN 2025\FINANCIJSKA IZVJEŠĆA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B340" i="9" s="1"/>
  <c r="F340" i="9"/>
  <c r="F339" i="9"/>
  <c r="F338" i="9"/>
  <c r="F337" i="9"/>
  <c r="F336" i="9"/>
  <c r="H335" i="9"/>
  <c r="G335" i="9"/>
  <c r="F335" i="9"/>
  <c r="E335" i="9"/>
  <c r="B335" i="9" s="1"/>
  <c r="F334" i="9"/>
  <c r="H333" i="9"/>
  <c r="G333" i="9"/>
  <c r="E333" i="9" s="1"/>
  <c r="F333" i="9"/>
  <c r="B333" i="9"/>
  <c r="H332" i="9"/>
  <c r="G332" i="9"/>
  <c r="F332" i="9"/>
  <c r="E332" i="9"/>
  <c r="B332" i="9" s="1"/>
  <c r="H331" i="9"/>
  <c r="G331" i="9"/>
  <c r="F331" i="9"/>
  <c r="E331" i="9"/>
  <c r="B331" i="9" s="1"/>
  <c r="H330" i="9"/>
  <c r="G330" i="9"/>
  <c r="E330" i="9" s="1"/>
  <c r="B330" i="9" s="1"/>
  <c r="F330" i="9"/>
  <c r="H329" i="9"/>
  <c r="G329" i="9"/>
  <c r="F329" i="9"/>
  <c r="H328" i="9"/>
  <c r="G328" i="9"/>
  <c r="E328" i="9" s="1"/>
  <c r="B328" i="9" s="1"/>
  <c r="F328" i="9"/>
  <c r="H327" i="9"/>
  <c r="G327" i="9"/>
  <c r="F327" i="9"/>
  <c r="H326" i="9"/>
  <c r="G326" i="9"/>
  <c r="F326" i="9"/>
  <c r="H325" i="9"/>
  <c r="G325" i="9"/>
  <c r="E325" i="9" s="1"/>
  <c r="F325" i="9"/>
  <c r="B325" i="9"/>
  <c r="H324" i="9"/>
  <c r="G324" i="9"/>
  <c r="F324" i="9"/>
  <c r="H323" i="9"/>
  <c r="E323" i="9" s="1"/>
  <c r="B323" i="9" s="1"/>
  <c r="G323" i="9"/>
  <c r="F323" i="9"/>
  <c r="H322" i="9"/>
  <c r="G322" i="9"/>
  <c r="F322" i="9"/>
  <c r="H321" i="9"/>
  <c r="G321" i="9"/>
  <c r="E321" i="9" s="1"/>
  <c r="B321" i="9" s="1"/>
  <c r="F321" i="9"/>
  <c r="H320" i="9"/>
  <c r="G320" i="9"/>
  <c r="F320" i="9"/>
  <c r="H319" i="9"/>
  <c r="E319" i="9" s="1"/>
  <c r="B319" i="9" s="1"/>
  <c r="G319" i="9"/>
  <c r="F319" i="9"/>
  <c r="H318" i="9"/>
  <c r="G318" i="9"/>
  <c r="F318" i="9"/>
  <c r="E318" i="9"/>
  <c r="B318" i="9" s="1"/>
  <c r="H317" i="9"/>
  <c r="G317" i="9"/>
  <c r="E317" i="9" s="1"/>
  <c r="F317" i="9"/>
  <c r="B317" i="9"/>
  <c r="F316" i="9"/>
  <c r="F315" i="9"/>
  <c r="F314" i="9"/>
  <c r="H313" i="9"/>
  <c r="G313" i="9"/>
  <c r="E313" i="9" s="1"/>
  <c r="F313" i="9"/>
  <c r="B313" i="9"/>
  <c r="H312" i="9"/>
  <c r="G312" i="9"/>
  <c r="F312" i="9"/>
  <c r="H311" i="9"/>
  <c r="G311" i="9"/>
  <c r="F311" i="9"/>
  <c r="F310" i="9"/>
  <c r="F309" i="9"/>
  <c r="F308" i="9"/>
  <c r="H307" i="9"/>
  <c r="G307" i="9"/>
  <c r="F307" i="9"/>
  <c r="F306" i="9"/>
  <c r="H305" i="9"/>
  <c r="E305" i="9" s="1"/>
  <c r="B305" i="9" s="1"/>
  <c r="G305" i="9"/>
  <c r="F305" i="9"/>
  <c r="H304" i="9"/>
  <c r="G304" i="9"/>
  <c r="E304" i="9" s="1"/>
  <c r="B304" i="9" s="1"/>
  <c r="F304" i="9"/>
  <c r="H303" i="9"/>
  <c r="G303" i="9"/>
  <c r="E303" i="9" s="1"/>
  <c r="B303" i="9" s="1"/>
  <c r="F303" i="9"/>
  <c r="F302" i="9"/>
  <c r="F301" i="9"/>
  <c r="F300" i="9"/>
  <c r="F298" i="9" s="1"/>
  <c r="F299" i="9"/>
  <c r="F297" i="9"/>
  <c r="L296" i="9"/>
  <c r="F296" i="9" s="1"/>
  <c r="H296" i="9"/>
  <c r="F295" i="9"/>
  <c r="I294" i="9"/>
  <c r="E294" i="9" s="1"/>
  <c r="H294" i="9"/>
  <c r="F294" i="9"/>
  <c r="E293" i="9"/>
  <c r="M292" i="9"/>
  <c r="L292" i="9"/>
  <c r="F292" i="9" s="1"/>
  <c r="B292" i="9" s="1"/>
  <c r="E292" i="9"/>
  <c r="M291" i="9"/>
  <c r="L291" i="9"/>
  <c r="E291" i="9"/>
  <c r="M290" i="9"/>
  <c r="L290" i="9"/>
  <c r="F290" i="9"/>
  <c r="B290" i="9" s="1"/>
  <c r="E290" i="9"/>
  <c r="M289" i="9"/>
  <c r="L289" i="9"/>
  <c r="E289" i="9"/>
  <c r="M288" i="9"/>
  <c r="L288" i="9"/>
  <c r="E288" i="9"/>
  <c r="M287" i="9"/>
  <c r="L287" i="9"/>
  <c r="E287" i="9"/>
  <c r="M286" i="9"/>
  <c r="F286" i="9" s="1"/>
  <c r="B286" i="9" s="1"/>
  <c r="L286" i="9"/>
  <c r="E286" i="9"/>
  <c r="M285" i="9"/>
  <c r="L285" i="9"/>
  <c r="F285" i="9" s="1"/>
  <c r="E285" i="9"/>
  <c r="M284" i="9"/>
  <c r="L284" i="9"/>
  <c r="F284" i="9" s="1"/>
  <c r="B284" i="9" s="1"/>
  <c r="E284" i="9"/>
  <c r="M283" i="9"/>
  <c r="L283" i="9"/>
  <c r="E283" i="9"/>
  <c r="M282" i="9"/>
  <c r="L282" i="9"/>
  <c r="F282" i="9"/>
  <c r="B282" i="9" s="1"/>
  <c r="E282" i="9"/>
  <c r="M281" i="9"/>
  <c r="L281" i="9"/>
  <c r="F281" i="9" s="1"/>
  <c r="E281" i="9"/>
  <c r="M280" i="9"/>
  <c r="L280" i="9"/>
  <c r="F280" i="9" s="1"/>
  <c r="B280" i="9" s="1"/>
  <c r="E280" i="9"/>
  <c r="M279" i="9"/>
  <c r="L279" i="9"/>
  <c r="E279" i="9"/>
  <c r="M278" i="9"/>
  <c r="F278" i="9" s="1"/>
  <c r="B278" i="9" s="1"/>
  <c r="L278" i="9"/>
  <c r="E278" i="9"/>
  <c r="M277" i="9"/>
  <c r="L277" i="9"/>
  <c r="F277" i="9" s="1"/>
  <c r="E277" i="9"/>
  <c r="M276" i="9"/>
  <c r="L276" i="9"/>
  <c r="F276" i="9" s="1"/>
  <c r="B276" i="9" s="1"/>
  <c r="E276" i="9"/>
  <c r="M275" i="9"/>
  <c r="L275" i="9"/>
  <c r="E275" i="9"/>
  <c r="M274" i="9"/>
  <c r="L274" i="9"/>
  <c r="F274" i="9"/>
  <c r="B274" i="9" s="1"/>
  <c r="E274" i="9"/>
  <c r="M273" i="9"/>
  <c r="L273" i="9"/>
  <c r="F273" i="9" s="1"/>
  <c r="E273" i="9"/>
  <c r="M272" i="9"/>
  <c r="L272" i="9"/>
  <c r="F272" i="9" s="1"/>
  <c r="B272" i="9" s="1"/>
  <c r="E272" i="9"/>
  <c r="M271" i="9"/>
  <c r="L271" i="9"/>
  <c r="E271" i="9"/>
  <c r="M270" i="9"/>
  <c r="F270" i="9" s="1"/>
  <c r="B270" i="9" s="1"/>
  <c r="L270" i="9"/>
  <c r="E270" i="9"/>
  <c r="M269" i="9"/>
  <c r="L269" i="9"/>
  <c r="F269" i="9" s="1"/>
  <c r="E269" i="9"/>
  <c r="M268" i="9"/>
  <c r="L268" i="9"/>
  <c r="F268" i="9" s="1"/>
  <c r="B268" i="9" s="1"/>
  <c r="E268" i="9"/>
  <c r="M267" i="9"/>
  <c r="L267" i="9"/>
  <c r="E267" i="9"/>
  <c r="M266" i="9"/>
  <c r="L266" i="9"/>
  <c r="F266" i="9"/>
  <c r="B266" i="9" s="1"/>
  <c r="E266" i="9"/>
  <c r="M265" i="9"/>
  <c r="L265" i="9"/>
  <c r="F265" i="9" s="1"/>
  <c r="E265" i="9"/>
  <c r="M264" i="9"/>
  <c r="L264" i="9"/>
  <c r="F264" i="9" s="1"/>
  <c r="B264" i="9" s="1"/>
  <c r="E264" i="9"/>
  <c r="M263" i="9"/>
  <c r="L263" i="9"/>
  <c r="E263" i="9"/>
  <c r="M262" i="9"/>
  <c r="F262" i="9" s="1"/>
  <c r="B262" i="9" s="1"/>
  <c r="L262" i="9"/>
  <c r="E262" i="9"/>
  <c r="M261" i="9"/>
  <c r="L261" i="9"/>
  <c r="F261" i="9" s="1"/>
  <c r="E261" i="9"/>
  <c r="M260" i="9"/>
  <c r="L260" i="9"/>
  <c r="F260" i="9" s="1"/>
  <c r="B260" i="9" s="1"/>
  <c r="E260" i="9"/>
  <c r="M259" i="9"/>
  <c r="L259" i="9"/>
  <c r="E259" i="9"/>
  <c r="M258" i="9"/>
  <c r="L258" i="9"/>
  <c r="F258" i="9"/>
  <c r="B258" i="9" s="1"/>
  <c r="E258" i="9"/>
  <c r="M257" i="9"/>
  <c r="L257" i="9"/>
  <c r="F257" i="9" s="1"/>
  <c r="E257" i="9"/>
  <c r="M256" i="9"/>
  <c r="L256" i="9"/>
  <c r="F256" i="9" s="1"/>
  <c r="B256" i="9" s="1"/>
  <c r="E256" i="9"/>
  <c r="M255" i="9"/>
  <c r="L255" i="9"/>
  <c r="E255" i="9"/>
  <c r="M254" i="9"/>
  <c r="F254" i="9" s="1"/>
  <c r="B254" i="9" s="1"/>
  <c r="L254" i="9"/>
  <c r="E254" i="9"/>
  <c r="M253" i="9"/>
  <c r="L253" i="9"/>
  <c r="F253" i="9" s="1"/>
  <c r="E253" i="9"/>
  <c r="M252" i="9"/>
  <c r="L252" i="9"/>
  <c r="F252" i="9" s="1"/>
  <c r="B252" i="9" s="1"/>
  <c r="E252" i="9"/>
  <c r="M251" i="9"/>
  <c r="L251" i="9"/>
  <c r="E251" i="9"/>
  <c r="M250" i="9"/>
  <c r="L250" i="9"/>
  <c r="F250" i="9"/>
  <c r="B250" i="9" s="1"/>
  <c r="E250" i="9"/>
  <c r="M249" i="9"/>
  <c r="L249" i="9"/>
  <c r="F249" i="9" s="1"/>
  <c r="E249" i="9"/>
  <c r="M248" i="9"/>
  <c r="L248" i="9"/>
  <c r="F248" i="9" s="1"/>
  <c r="B248" i="9" s="1"/>
  <c r="E248" i="9"/>
  <c r="M247" i="9"/>
  <c r="L247" i="9"/>
  <c r="E247" i="9"/>
  <c r="M246" i="9"/>
  <c r="F246" i="9" s="1"/>
  <c r="B246" i="9" s="1"/>
  <c r="L246" i="9"/>
  <c r="E246" i="9"/>
  <c r="M245" i="9"/>
  <c r="L245" i="9"/>
  <c r="F245" i="9" s="1"/>
  <c r="E245" i="9"/>
  <c r="M244" i="9"/>
  <c r="L244" i="9"/>
  <c r="F244" i="9" s="1"/>
  <c r="B244" i="9" s="1"/>
  <c r="E244" i="9"/>
  <c r="M243" i="9"/>
  <c r="L243" i="9"/>
  <c r="E243" i="9"/>
  <c r="M242" i="9"/>
  <c r="F242" i="9" s="1"/>
  <c r="B242" i="9" s="1"/>
  <c r="L242" i="9"/>
  <c r="E242" i="9"/>
  <c r="M241" i="9"/>
  <c r="L241" i="9"/>
  <c r="E241" i="9"/>
  <c r="M240" i="9"/>
  <c r="L240" i="9"/>
  <c r="F240" i="9" s="1"/>
  <c r="B240" i="9" s="1"/>
  <c r="E240" i="9"/>
  <c r="M239" i="9"/>
  <c r="L239" i="9"/>
  <c r="E239" i="9"/>
  <c r="M238" i="9"/>
  <c r="F238" i="9" s="1"/>
  <c r="L238" i="9"/>
  <c r="E238" i="9"/>
  <c r="M237" i="9"/>
  <c r="F237" i="9" s="1"/>
  <c r="L237" i="9"/>
  <c r="E237" i="9"/>
  <c r="M236" i="9"/>
  <c r="L236" i="9"/>
  <c r="E236" i="9"/>
  <c r="M235" i="9"/>
  <c r="L235" i="9"/>
  <c r="F235" i="9" s="1"/>
  <c r="E235" i="9"/>
  <c r="M234" i="9"/>
  <c r="F234" i="9" s="1"/>
  <c r="B234" i="9" s="1"/>
  <c r="L234" i="9"/>
  <c r="E234" i="9"/>
  <c r="M233" i="9"/>
  <c r="L233" i="9"/>
  <c r="E233" i="9"/>
  <c r="M232" i="9"/>
  <c r="L232" i="9"/>
  <c r="E232" i="9"/>
  <c r="M231" i="9"/>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G172" i="9"/>
  <c r="F172" i="9"/>
  <c r="B172" i="9"/>
  <c r="H171" i="9"/>
  <c r="G171" i="9"/>
  <c r="F171" i="9"/>
  <c r="E171" i="9"/>
  <c r="B171" i="9" s="1"/>
  <c r="H170" i="9"/>
  <c r="G170" i="9"/>
  <c r="E170" i="9" s="1"/>
  <c r="F170" i="9"/>
  <c r="H169" i="9"/>
  <c r="G169" i="9"/>
  <c r="E169" i="9" s="1"/>
  <c r="B169" i="9" s="1"/>
  <c r="F169" i="9"/>
  <c r="H168" i="9"/>
  <c r="E168" i="9" s="1"/>
  <c r="B168" i="9" s="1"/>
  <c r="G168" i="9"/>
  <c r="F168" i="9"/>
  <c r="H167" i="9"/>
  <c r="G167" i="9"/>
  <c r="F167" i="9"/>
  <c r="E167" i="9"/>
  <c r="B167" i="9" s="1"/>
  <c r="H166" i="9"/>
  <c r="G166" i="9"/>
  <c r="E166" i="9" s="1"/>
  <c r="B166" i="9" s="1"/>
  <c r="F166" i="9"/>
  <c r="H165" i="9"/>
  <c r="G165" i="9"/>
  <c r="E165" i="9" s="1"/>
  <c r="B165" i="9" s="1"/>
  <c r="F165" i="9"/>
  <c r="H164" i="9"/>
  <c r="E164" i="9" s="1"/>
  <c r="G164" i="9"/>
  <c r="F164" i="9"/>
  <c r="B164" i="9"/>
  <c r="H163" i="9"/>
  <c r="E163" i="9" s="1"/>
  <c r="B163" i="9" s="1"/>
  <c r="G163" i="9"/>
  <c r="F163" i="9"/>
  <c r="H162" i="9"/>
  <c r="G162" i="9"/>
  <c r="F162" i="9"/>
  <c r="H161" i="9"/>
  <c r="G161" i="9"/>
  <c r="E161" i="9" s="1"/>
  <c r="B161" i="9" s="1"/>
  <c r="F161" i="9"/>
  <c r="H160" i="9"/>
  <c r="E160" i="9" s="1"/>
  <c r="B160" i="9" s="1"/>
  <c r="G160" i="9"/>
  <c r="F160" i="9"/>
  <c r="H159" i="9"/>
  <c r="G159" i="9"/>
  <c r="F159" i="9"/>
  <c r="E159" i="9"/>
  <c r="B159" i="9" s="1"/>
  <c r="H158" i="9"/>
  <c r="E158" i="9" s="1"/>
  <c r="B158" i="9" s="1"/>
  <c r="G158" i="9"/>
  <c r="F158" i="9"/>
  <c r="H157" i="9"/>
  <c r="G157" i="9"/>
  <c r="F157"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E144" i="9" s="1"/>
  <c r="B144" i="9" s="1"/>
  <c r="F144" i="9"/>
  <c r="H143" i="9"/>
  <c r="G143" i="9"/>
  <c r="F143" i="9"/>
  <c r="E143" i="9"/>
  <c r="B143" i="9" s="1"/>
  <c r="H142" i="9"/>
  <c r="E142" i="9" s="1"/>
  <c r="G142"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G79" i="9"/>
  <c r="F79" i="9"/>
  <c r="E79" i="9"/>
  <c r="B79" i="9" s="1"/>
  <c r="H78" i="9"/>
  <c r="G78" i="9"/>
  <c r="E78" i="9" s="1"/>
  <c r="B78" i="9" s="1"/>
  <c r="F78" i="9"/>
  <c r="H77" i="9"/>
  <c r="G77" i="9"/>
  <c r="F77" i="9"/>
  <c r="H76" i="9"/>
  <c r="E76" i="9" s="1"/>
  <c r="B76" i="9" s="1"/>
  <c r="G76" i="9"/>
  <c r="F76" i="9"/>
  <c r="H75" i="9"/>
  <c r="G75" i="9"/>
  <c r="F75" i="9"/>
  <c r="E75" i="9"/>
  <c r="B75" i="9" s="1"/>
  <c r="H74" i="9"/>
  <c r="G74" i="9"/>
  <c r="E74" i="9" s="1"/>
  <c r="B74" i="9" s="1"/>
  <c r="F74" i="9"/>
  <c r="H73" i="9"/>
  <c r="G73" i="9"/>
  <c r="F73" i="9"/>
  <c r="H72" i="9"/>
  <c r="E72" i="9" s="1"/>
  <c r="B72" i="9" s="1"/>
  <c r="G72" i="9"/>
  <c r="F72" i="9"/>
  <c r="H71" i="9"/>
  <c r="G71" i="9"/>
  <c r="F71" i="9"/>
  <c r="E71" i="9"/>
  <c r="B71" i="9" s="1"/>
  <c r="H70" i="9"/>
  <c r="G70" i="9"/>
  <c r="F70" i="9"/>
  <c r="H69" i="9"/>
  <c r="G69" i="9"/>
  <c r="F69" i="9"/>
  <c r="H68" i="9"/>
  <c r="E68" i="9" s="1"/>
  <c r="B68" i="9" s="1"/>
  <c r="G68" i="9"/>
  <c r="F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F61" i="9"/>
  <c r="H60" i="9"/>
  <c r="E60" i="9" s="1"/>
  <c r="B60" i="9" s="1"/>
  <c r="G60" i="9"/>
  <c r="F60" i="9"/>
  <c r="H59" i="9"/>
  <c r="G59" i="9"/>
  <c r="F59" i="9"/>
  <c r="E59" i="9"/>
  <c r="B59" i="9" s="1"/>
  <c r="H58" i="9"/>
  <c r="G58" i="9"/>
  <c r="E58" i="9" s="1"/>
  <c r="B58" i="9" s="1"/>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G51" i="9"/>
  <c r="F51" i="9"/>
  <c r="E51" i="9"/>
  <c r="B51" i="9" s="1"/>
  <c r="H50" i="9"/>
  <c r="G50" i="9"/>
  <c r="F50" i="9"/>
  <c r="H49" i="9"/>
  <c r="G49" i="9"/>
  <c r="F49" i="9"/>
  <c r="H48" i="9"/>
  <c r="E48" i="9" s="1"/>
  <c r="B48" i="9" s="1"/>
  <c r="G48" i="9"/>
  <c r="F48" i="9"/>
  <c r="H47" i="9"/>
  <c r="G47" i="9"/>
  <c r="F47" i="9"/>
  <c r="E47" i="9"/>
  <c r="B47" i="9" s="1"/>
  <c r="H46" i="9"/>
  <c r="E46" i="9" s="1"/>
  <c r="G46" i="9"/>
  <c r="F46" i="9"/>
  <c r="H45" i="9"/>
  <c r="E45" i="9" s="1"/>
  <c r="B45" i="9" s="1"/>
  <c r="G45" i="9"/>
  <c r="F45" i="9"/>
  <c r="H44" i="9"/>
  <c r="G44" i="9"/>
  <c r="E44" i="9" s="1"/>
  <c r="B44" i="9" s="1"/>
  <c r="F44" i="9"/>
  <c r="H43" i="9"/>
  <c r="G43" i="9"/>
  <c r="E43" i="9" s="1"/>
  <c r="B43" i="9" s="1"/>
  <c r="F43" i="9"/>
  <c r="H42" i="9"/>
  <c r="E42" i="9" s="1"/>
  <c r="B42" i="9" s="1"/>
  <c r="G42" i="9"/>
  <c r="F42" i="9"/>
  <c r="H41" i="9"/>
  <c r="E41" i="9" s="1"/>
  <c r="B41" i="9" s="1"/>
  <c r="G41" i="9"/>
  <c r="F41" i="9"/>
  <c r="H40" i="9"/>
  <c r="G40" i="9"/>
  <c r="E40" i="9" s="1"/>
  <c r="B40" i="9" s="1"/>
  <c r="F40" i="9"/>
  <c r="H39" i="9"/>
  <c r="G39" i="9"/>
  <c r="E39" i="9" s="1"/>
  <c r="B39" i="9" s="1"/>
  <c r="F39" i="9"/>
  <c r="H38" i="9"/>
  <c r="E38" i="9" s="1"/>
  <c r="B38" i="9" s="1"/>
  <c r="G38" i="9"/>
  <c r="F38" i="9"/>
  <c r="H37" i="9"/>
  <c r="G37" i="9"/>
  <c r="F37" i="9"/>
  <c r="H36" i="9"/>
  <c r="G36" i="9"/>
  <c r="F36" i="9"/>
  <c r="H35" i="9"/>
  <c r="G35" i="9"/>
  <c r="E35" i="9" s="1"/>
  <c r="B35" i="9" s="1"/>
  <c r="F35" i="9"/>
  <c r="H34" i="9"/>
  <c r="G34" i="9"/>
  <c r="F34" i="9"/>
  <c r="E34" i="9"/>
  <c r="B34" i="9" s="1"/>
  <c r="H33" i="9"/>
  <c r="E33" i="9" s="1"/>
  <c r="B33" i="9" s="1"/>
  <c r="G33" i="9"/>
  <c r="F33" i="9"/>
  <c r="H32" i="9"/>
  <c r="G32" i="9"/>
  <c r="E32" i="9" s="1"/>
  <c r="B32" i="9" s="1"/>
  <c r="F32" i="9"/>
  <c r="H31" i="9"/>
  <c r="G31" i="9"/>
  <c r="F31" i="9"/>
  <c r="H30" i="9"/>
  <c r="E30" i="9" s="1"/>
  <c r="B30" i="9" s="1"/>
  <c r="G30" i="9"/>
  <c r="F30" i="9"/>
  <c r="H29" i="9"/>
  <c r="E29" i="9" s="1"/>
  <c r="B29" i="9" s="1"/>
  <c r="G29" i="9"/>
  <c r="F29" i="9"/>
  <c r="H28" i="9"/>
  <c r="G28" i="9"/>
  <c r="F28" i="9"/>
  <c r="H27" i="9"/>
  <c r="G27" i="9"/>
  <c r="F27" i="9"/>
  <c r="H26" i="9"/>
  <c r="G26" i="9"/>
  <c r="F26" i="9"/>
  <c r="E26" i="9"/>
  <c r="B26" i="9" s="1"/>
  <c r="H25" i="9"/>
  <c r="E25" i="9" s="1"/>
  <c r="B25" i="9" s="1"/>
  <c r="G25" i="9"/>
  <c r="F25" i="9"/>
  <c r="F24" i="9"/>
  <c r="F4" i="9"/>
  <c r="O3" i="9"/>
  <c r="G296" i="9" s="1"/>
  <c r="I3" i="9"/>
  <c r="H3" i="9"/>
  <c r="G3" i="9"/>
  <c r="D104" i="8"/>
  <c r="C1681" i="1" s="1"/>
  <c r="D97" i="8"/>
  <c r="D92" i="8"/>
  <c r="D87" i="8"/>
  <c r="C1664" i="1" s="1"/>
  <c r="G1664" i="1" s="1"/>
  <c r="D82" i="8"/>
  <c r="C1659" i="1" s="1"/>
  <c r="D77" i="8"/>
  <c r="C1654" i="1" s="1"/>
  <c r="D72" i="8"/>
  <c r="D67" i="8"/>
  <c r="D62" i="8"/>
  <c r="D57" i="8"/>
  <c r="D52" i="8"/>
  <c r="D46" i="8"/>
  <c r="D37" i="8"/>
  <c r="C1614" i="1" s="1"/>
  <c r="G1614" i="1" s="1"/>
  <c r="D27" i="8"/>
  <c r="D25" i="8" s="1"/>
  <c r="C1602" i="1" s="1"/>
  <c r="D18" i="8"/>
  <c r="C1595" i="1" s="1"/>
  <c r="D8" i="8"/>
  <c r="D6" i="8" s="1"/>
  <c r="C1583" i="1" s="1"/>
  <c r="E44" i="7"/>
  <c r="D44" i="7"/>
  <c r="E39" i="7"/>
  <c r="D39" i="7"/>
  <c r="D38" i="7"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F204" i="5"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8" i="5" s="1"/>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F12"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E630" i="4"/>
  <c r="E629" i="4" s="1"/>
  <c r="D630" i="4"/>
  <c r="F630" i="4" s="1"/>
  <c r="D629" i="4"/>
  <c r="F629" i="4" s="1"/>
  <c r="F628" i="4"/>
  <c r="F627" i="4"/>
  <c r="F626" i="4"/>
  <c r="F625" i="4"/>
  <c r="F624" i="4"/>
  <c r="F623" i="4"/>
  <c r="F622" i="4"/>
  <c r="F621" i="4"/>
  <c r="E621" i="4"/>
  <c r="D615" i="1" s="1"/>
  <c r="D621" i="4"/>
  <c r="F620" i="4"/>
  <c r="F619" i="4"/>
  <c r="F618" i="4"/>
  <c r="F617" i="4"/>
  <c r="E616" i="4"/>
  <c r="D616" i="4"/>
  <c r="F616" i="4" s="1"/>
  <c r="F615" i="4"/>
  <c r="F614" i="4"/>
  <c r="F613" i="4"/>
  <c r="F612" i="4"/>
  <c r="F611" i="4"/>
  <c r="F610" i="4"/>
  <c r="F609" i="4"/>
  <c r="E609" i="4"/>
  <c r="D609" i="4"/>
  <c r="F608" i="4"/>
  <c r="F607" i="4"/>
  <c r="E607" i="4"/>
  <c r="H156" i="9" s="1"/>
  <c r="D607" i="4"/>
  <c r="G156" i="9" s="1"/>
  <c r="E156" i="9" s="1"/>
  <c r="B156" i="9" s="1"/>
  <c r="F606" i="4"/>
  <c r="F605" i="4"/>
  <c r="F604" i="4"/>
  <c r="E603" i="4"/>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F585" i="4"/>
  <c r="E585" i="4"/>
  <c r="D585" i="4"/>
  <c r="D584" i="4" s="1"/>
  <c r="F584" i="4" s="1"/>
  <c r="E584" i="4"/>
  <c r="F583" i="4"/>
  <c r="F582" i="4"/>
  <c r="F581" i="4"/>
  <c r="E581" i="4"/>
  <c r="D581" i="4"/>
  <c r="F580" i="4"/>
  <c r="F579" i="4"/>
  <c r="F578" i="4"/>
  <c r="E578" i="4"/>
  <c r="D578" i="4"/>
  <c r="F577" i="4"/>
  <c r="F576" i="4"/>
  <c r="E575" i="4"/>
  <c r="D575" i="4"/>
  <c r="F575" i="4" s="1"/>
  <c r="F574" i="4"/>
  <c r="F573" i="4"/>
  <c r="E572" i="4"/>
  <c r="E571" i="4" s="1"/>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s="1"/>
  <c r="E536" i="4"/>
  <c r="F534" i="4"/>
  <c r="F533" i="4"/>
  <c r="E532" i="4"/>
  <c r="E522" i="4" s="1"/>
  <c r="D532" i="4"/>
  <c r="F532" i="4" s="1"/>
  <c r="F531" i="4"/>
  <c r="F530" i="4"/>
  <c r="F529" i="4"/>
  <c r="E529" i="4"/>
  <c r="D529" i="4"/>
  <c r="F528" i="4"/>
  <c r="F527" i="4"/>
  <c r="F526" i="4"/>
  <c r="E526" i="4"/>
  <c r="D526" i="4"/>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E485" i="4"/>
  <c r="D485" i="4"/>
  <c r="F484" i="4"/>
  <c r="F483" i="4"/>
  <c r="F482" i="4"/>
  <c r="F481" i="4"/>
  <c r="F480" i="4"/>
  <c r="E480" i="4"/>
  <c r="E479" i="4" s="1"/>
  <c r="D480" i="4"/>
  <c r="F478" i="4"/>
  <c r="F477" i="4"/>
  <c r="F476" i="4"/>
  <c r="E476" i="4"/>
  <c r="D476" i="4"/>
  <c r="F475" i="4"/>
  <c r="F474" i="4"/>
  <c r="E473" i="4"/>
  <c r="D473" i="4"/>
  <c r="F473" i="4" s="1"/>
  <c r="F472" i="4"/>
  <c r="F471" i="4"/>
  <c r="E470" i="4"/>
  <c r="D470" i="4"/>
  <c r="F470" i="4" s="1"/>
  <c r="F469" i="4"/>
  <c r="F468" i="4"/>
  <c r="F467" i="4"/>
  <c r="E467" i="4"/>
  <c r="D467" i="4"/>
  <c r="D466" i="4" s="1"/>
  <c r="F466" i="4" s="1"/>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E431" i="4" s="1"/>
  <c r="D432" i="4"/>
  <c r="E428" i="4"/>
  <c r="D423" i="1" s="1"/>
  <c r="H423" i="1" s="1"/>
  <c r="D428" i="4"/>
  <c r="F427" i="4"/>
  <c r="E427" i="4"/>
  <c r="D427" i="4"/>
  <c r="D648" i="4" s="1"/>
  <c r="F648" i="4" s="1"/>
  <c r="E426" i="4"/>
  <c r="D421" i="1" s="1"/>
  <c r="H421" i="1" s="1"/>
  <c r="D426" i="4"/>
  <c r="D647" i="4" s="1"/>
  <c r="F421" i="4"/>
  <c r="F420" i="4"/>
  <c r="F419" i="4"/>
  <c r="F416" i="4"/>
  <c r="F415" i="4"/>
  <c r="F414" i="4"/>
  <c r="F413" i="4"/>
  <c r="E412" i="4"/>
  <c r="F412" i="4" s="1"/>
  <c r="D412" i="4"/>
  <c r="F411" i="4"/>
  <c r="F410" i="4"/>
  <c r="E410" i="4"/>
  <c r="D410" i="4"/>
  <c r="F409" i="4"/>
  <c r="F408" i="4"/>
  <c r="F407" i="4"/>
  <c r="E407" i="4"/>
  <c r="E406" i="4" s="1"/>
  <c r="D407" i="4"/>
  <c r="F406" i="4"/>
  <c r="D406" i="4"/>
  <c r="F405" i="4"/>
  <c r="F404" i="4"/>
  <c r="F403" i="4"/>
  <c r="F402" i="4"/>
  <c r="E401" i="4"/>
  <c r="D396" i="1" s="1"/>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F374" i="4" s="1"/>
  <c r="D374" i="4"/>
  <c r="D373" i="4" s="1"/>
  <c r="F372" i="4"/>
  <c r="F371" i="4"/>
  <c r="F370" i="4"/>
  <c r="F369" i="4"/>
  <c r="F368" i="4"/>
  <c r="F367" i="4"/>
  <c r="E366" i="4"/>
  <c r="D361" i="1" s="1"/>
  <c r="D366" i="4"/>
  <c r="F365" i="4"/>
  <c r="F364" i="4"/>
  <c r="F363" i="4"/>
  <c r="E362" i="4"/>
  <c r="D362" i="4"/>
  <c r="F359" i="4"/>
  <c r="F358" i="4"/>
  <c r="E358" i="4"/>
  <c r="D358" i="4"/>
  <c r="F357" i="4"/>
  <c r="F356" i="4"/>
  <c r="F355" i="4"/>
  <c r="E355" i="4"/>
  <c r="E354" i="4" s="1"/>
  <c r="D355" i="4"/>
  <c r="F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s="1"/>
  <c r="F320" i="4"/>
  <c r="F319" i="4"/>
  <c r="F318" i="4"/>
  <c r="F317" i="4"/>
  <c r="F316" i="4"/>
  <c r="F315" i="4"/>
  <c r="F314" i="4"/>
  <c r="E314" i="4"/>
  <c r="D314" i="4"/>
  <c r="F313" i="4"/>
  <c r="F312" i="4"/>
  <c r="F311" i="4"/>
  <c r="E310" i="4"/>
  <c r="D310" i="4"/>
  <c r="E309" i="4"/>
  <c r="F306" i="4"/>
  <c r="F305" i="4"/>
  <c r="F304" i="4"/>
  <c r="F303" i="4"/>
  <c r="F302" i="4"/>
  <c r="E298" i="4"/>
  <c r="D298" i="4"/>
  <c r="F298" i="4" s="1"/>
  <c r="F297" i="4"/>
  <c r="E297" i="4"/>
  <c r="D297" i="4"/>
  <c r="F296" i="4"/>
  <c r="F295" i="4"/>
  <c r="F294" i="4"/>
  <c r="F293" i="4"/>
  <c r="F292" i="4"/>
  <c r="F291" i="4"/>
  <c r="F290" i="4"/>
  <c r="E289" i="4"/>
  <c r="D285" i="1" s="1"/>
  <c r="D289" i="4"/>
  <c r="F288" i="4"/>
  <c r="F287" i="4"/>
  <c r="F286" i="4"/>
  <c r="F285" i="4"/>
  <c r="F284" i="4"/>
  <c r="E283" i="4"/>
  <c r="D283" i="4"/>
  <c r="F283" i="4" s="1"/>
  <c r="F282" i="4"/>
  <c r="F281" i="4"/>
  <c r="F280" i="4"/>
  <c r="F279" i="4"/>
  <c r="E278" i="4"/>
  <c r="F278" i="4" s="1"/>
  <c r="D278" i="4"/>
  <c r="F277" i="4"/>
  <c r="F276" i="4"/>
  <c r="F275" i="4"/>
  <c r="E274" i="4"/>
  <c r="D274" i="4"/>
  <c r="D273" i="4"/>
  <c r="F272" i="4"/>
  <c r="F271" i="4"/>
  <c r="F270" i="4"/>
  <c r="E269" i="4"/>
  <c r="F269" i="4" s="1"/>
  <c r="D269" i="4"/>
  <c r="F268" i="4"/>
  <c r="F267" i="4"/>
  <c r="F266" i="4"/>
  <c r="F265" i="4"/>
  <c r="F264" i="4"/>
  <c r="F263" i="4"/>
  <c r="E263" i="4"/>
  <c r="D263" i="4"/>
  <c r="D262" i="4" s="1"/>
  <c r="E262" i="4"/>
  <c r="D258" i="1"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3" i="1" s="1"/>
  <c r="D237" i="4"/>
  <c r="F236" i="4"/>
  <c r="F235" i="4"/>
  <c r="E234" i="4"/>
  <c r="D234" i="4"/>
  <c r="F234" i="4" s="1"/>
  <c r="F233" i="4"/>
  <c r="F232" i="4"/>
  <c r="E231" i="4"/>
  <c r="D231" i="4"/>
  <c r="F229" i="4"/>
  <c r="F228" i="4"/>
  <c r="F227" i="4"/>
  <c r="F226" i="4"/>
  <c r="F225" i="4"/>
  <c r="E225" i="4"/>
  <c r="D225" i="4"/>
  <c r="F224" i="4"/>
  <c r="F223" i="4"/>
  <c r="E222" i="4"/>
  <c r="E221" i="4" s="1"/>
  <c r="F221" i="4" s="1"/>
  <c r="D222" i="4"/>
  <c r="F222" i="4" s="1"/>
  <c r="D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D202" i="4" s="1"/>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D165" i="4"/>
  <c r="F163" i="4"/>
  <c r="F162" i="4"/>
  <c r="F161" i="4"/>
  <c r="E160" i="4"/>
  <c r="D156" i="1" s="1"/>
  <c r="D160" i="4"/>
  <c r="F159" i="4"/>
  <c r="F158" i="4"/>
  <c r="F157" i="4"/>
  <c r="F156" i="4"/>
  <c r="F155" i="4"/>
  <c r="E154" i="4"/>
  <c r="D150" i="1" s="1"/>
  <c r="D154" i="4"/>
  <c r="F154" i="4" s="1"/>
  <c r="D153" i="4"/>
  <c r="F151" i="4"/>
  <c r="F150" i="4"/>
  <c r="F149" i="4"/>
  <c r="F148" i="4"/>
  <c r="F147" i="4"/>
  <c r="F146" i="4"/>
  <c r="F145" i="4"/>
  <c r="F144" i="4"/>
  <c r="F143" i="4"/>
  <c r="F142" i="4"/>
  <c r="E141" i="4"/>
  <c r="E140" i="4" s="1"/>
  <c r="D136" i="1" s="1"/>
  <c r="D141" i="4"/>
  <c r="F139" i="4"/>
  <c r="F138" i="4"/>
  <c r="F137" i="4"/>
  <c r="F136" i="4"/>
  <c r="F135" i="4"/>
  <c r="E135" i="4"/>
  <c r="D135" i="4"/>
  <c r="D134" i="4" s="1"/>
  <c r="F134" i="4" s="1"/>
  <c r="E134" i="4"/>
  <c r="F133" i="4"/>
  <c r="F132" i="4"/>
  <c r="F131" i="4"/>
  <c r="F130" i="4"/>
  <c r="E129" i="4"/>
  <c r="D129" i="4"/>
  <c r="F129" i="4" s="1"/>
  <c r="F128" i="4"/>
  <c r="F127" i="4"/>
  <c r="E126" i="4"/>
  <c r="E125" i="4" s="1"/>
  <c r="D126" i="4"/>
  <c r="F124" i="4"/>
  <c r="F123" i="4"/>
  <c r="F122" i="4"/>
  <c r="F121" i="4"/>
  <c r="E120" i="4"/>
  <c r="F120" i="4" s="1"/>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E68" i="4"/>
  <c r="D68" i="4"/>
  <c r="F68" i="4" s="1"/>
  <c r="F67" i="4"/>
  <c r="F66" i="4"/>
  <c r="F65" i="4"/>
  <c r="F64" i="4"/>
  <c r="E64" i="4"/>
  <c r="D64" i="4"/>
  <c r="F63" i="4"/>
  <c r="F62" i="4"/>
  <c r="E61" i="4"/>
  <c r="D57" i="1" s="1"/>
  <c r="D61" i="4"/>
  <c r="F61" i="4" s="1"/>
  <c r="F60" i="4"/>
  <c r="F59" i="4"/>
  <c r="E58" i="4"/>
  <c r="D54" i="1" s="1"/>
  <c r="D58" i="4"/>
  <c r="F57" i="4"/>
  <c r="F56" i="4"/>
  <c r="F55" i="4"/>
  <c r="F54" i="4"/>
  <c r="E53" i="4"/>
  <c r="D53" i="4"/>
  <c r="F53" i="4" s="1"/>
  <c r="F52" i="4"/>
  <c r="F51" i="4"/>
  <c r="E50" i="4"/>
  <c r="D50" i="4"/>
  <c r="F50" i="4" s="1"/>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4" i="1" s="1"/>
  <c r="H4" i="1" s="1"/>
  <c r="D8" i="4"/>
  <c r="D7" i="4"/>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G1686" i="1" s="1"/>
  <c r="C1685" i="1"/>
  <c r="H1685" i="1" s="1"/>
  <c r="H1684" i="1"/>
  <c r="C1684" i="1"/>
  <c r="G1684" i="1" s="1"/>
  <c r="H1683" i="1"/>
  <c r="C1683" i="1"/>
  <c r="G1683" i="1" s="1"/>
  <c r="C1682" i="1"/>
  <c r="G1682" i="1" s="1"/>
  <c r="C1680" i="1"/>
  <c r="G1680" i="1" s="1"/>
  <c r="H1679" i="1"/>
  <c r="G1679" i="1"/>
  <c r="C1679" i="1"/>
  <c r="H1678" i="1"/>
  <c r="C1678" i="1"/>
  <c r="G1678" i="1" s="1"/>
  <c r="G1677" i="1"/>
  <c r="C1677" i="1"/>
  <c r="H1677" i="1" s="1"/>
  <c r="H1676" i="1"/>
  <c r="C1676" i="1"/>
  <c r="G1676" i="1" s="1"/>
  <c r="H1675" i="1"/>
  <c r="G1675" i="1"/>
  <c r="C1675" i="1"/>
  <c r="C1674" i="1"/>
  <c r="G1673" i="1"/>
  <c r="C1673" i="1"/>
  <c r="H1673" i="1" s="1"/>
  <c r="C1672" i="1"/>
  <c r="H1671" i="1"/>
  <c r="G1671" i="1"/>
  <c r="C1671" i="1"/>
  <c r="C1670" i="1"/>
  <c r="G1670" i="1" s="1"/>
  <c r="C1669" i="1"/>
  <c r="H1669" i="1" s="1"/>
  <c r="C1668" i="1"/>
  <c r="G1668" i="1" s="1"/>
  <c r="H1667" i="1"/>
  <c r="C1667" i="1"/>
  <c r="G1667" i="1" s="1"/>
  <c r="C1666" i="1"/>
  <c r="G1666" i="1" s="1"/>
  <c r="G1665" i="1"/>
  <c r="C1665" i="1"/>
  <c r="H1665" i="1" s="1"/>
  <c r="H1663" i="1"/>
  <c r="G1663" i="1"/>
  <c r="C1663" i="1"/>
  <c r="C1662" i="1"/>
  <c r="G1662" i="1" s="1"/>
  <c r="C1661" i="1"/>
  <c r="H1661" i="1" s="1"/>
  <c r="C1660" i="1"/>
  <c r="G1660" i="1" s="1"/>
  <c r="C1658" i="1"/>
  <c r="G1657" i="1"/>
  <c r="C1657" i="1"/>
  <c r="H1657" i="1" s="1"/>
  <c r="C1656" i="1"/>
  <c r="H1655" i="1"/>
  <c r="G1655" i="1"/>
  <c r="C1655" i="1"/>
  <c r="G1653" i="1"/>
  <c r="C1653" i="1"/>
  <c r="H1653" i="1" s="1"/>
  <c r="H1652" i="1"/>
  <c r="C1652" i="1"/>
  <c r="G1652" i="1" s="1"/>
  <c r="H1651" i="1"/>
  <c r="G1651" i="1"/>
  <c r="C1651" i="1"/>
  <c r="C1650" i="1"/>
  <c r="G1650" i="1" s="1"/>
  <c r="G1649" i="1"/>
  <c r="C1649" i="1"/>
  <c r="H1649" i="1" s="1"/>
  <c r="C1648" i="1"/>
  <c r="G1648" i="1" s="1"/>
  <c r="H1647" i="1"/>
  <c r="G1647" i="1"/>
  <c r="C1647" i="1"/>
  <c r="H1646" i="1"/>
  <c r="C1646" i="1"/>
  <c r="G1646" i="1" s="1"/>
  <c r="G1645" i="1"/>
  <c r="C1645" i="1"/>
  <c r="H1645" i="1" s="1"/>
  <c r="H1644" i="1"/>
  <c r="C1644" i="1"/>
  <c r="G1644" i="1" s="1"/>
  <c r="H1643" i="1"/>
  <c r="G1643" i="1"/>
  <c r="C1643" i="1"/>
  <c r="C1642" i="1"/>
  <c r="G1641" i="1"/>
  <c r="C1641" i="1"/>
  <c r="H1641" i="1" s="1"/>
  <c r="C1640" i="1"/>
  <c r="H1639" i="1"/>
  <c r="G1639" i="1"/>
  <c r="C1639" i="1"/>
  <c r="C1638" i="1"/>
  <c r="G1638" i="1" s="1"/>
  <c r="G1637" i="1"/>
  <c r="C1637" i="1"/>
  <c r="H1637" i="1" s="1"/>
  <c r="C1636" i="1"/>
  <c r="G1636" i="1" s="1"/>
  <c r="C1635" i="1"/>
  <c r="H1635" i="1" s="1"/>
  <c r="G1633" i="1"/>
  <c r="C1633" i="1"/>
  <c r="H1633" i="1" s="1"/>
  <c r="C1632" i="1"/>
  <c r="G1632" i="1" s="1"/>
  <c r="H1631" i="1"/>
  <c r="G1631" i="1"/>
  <c r="C1631" i="1"/>
  <c r="H1630" i="1"/>
  <c r="C1630" i="1"/>
  <c r="G1630" i="1" s="1"/>
  <c r="G1629" i="1"/>
  <c r="C1629" i="1"/>
  <c r="H1629" i="1" s="1"/>
  <c r="H1627" i="1"/>
  <c r="G1627" i="1"/>
  <c r="C1627" i="1"/>
  <c r="C1626" i="1"/>
  <c r="G1625" i="1"/>
  <c r="C1625" i="1"/>
  <c r="H1625" i="1" s="1"/>
  <c r="C1624" i="1"/>
  <c r="H1623" i="1"/>
  <c r="G1623" i="1"/>
  <c r="C1623" i="1"/>
  <c r="C1620" i="1"/>
  <c r="H1619" i="1"/>
  <c r="G1619" i="1"/>
  <c r="C1619" i="1"/>
  <c r="C1618" i="1"/>
  <c r="G1618" i="1" s="1"/>
  <c r="G1617" i="1"/>
  <c r="C1617" i="1"/>
  <c r="H1617" i="1" s="1"/>
  <c r="H1616" i="1"/>
  <c r="C1616" i="1"/>
  <c r="G1616" i="1" s="1"/>
  <c r="H1615" i="1"/>
  <c r="G1615" i="1"/>
  <c r="C1615" i="1"/>
  <c r="C1613" i="1"/>
  <c r="H1613" i="1" s="1"/>
  <c r="C1612" i="1"/>
  <c r="G1612" i="1" s="1"/>
  <c r="C1611" i="1"/>
  <c r="H1611" i="1" s="1"/>
  <c r="C1610" i="1"/>
  <c r="G1610" i="1" s="1"/>
  <c r="G1609" i="1"/>
  <c r="C1609" i="1"/>
  <c r="H1609" i="1" s="1"/>
  <c r="C1608" i="1"/>
  <c r="G1608" i="1" s="1"/>
  <c r="H1607" i="1"/>
  <c r="G1607" i="1"/>
  <c r="C1607" i="1"/>
  <c r="C1606" i="1"/>
  <c r="G1605" i="1"/>
  <c r="C1605" i="1"/>
  <c r="H1605" i="1" s="1"/>
  <c r="H1603" i="1"/>
  <c r="G1603" i="1"/>
  <c r="C1603" i="1"/>
  <c r="G1601" i="1"/>
  <c r="C1601" i="1"/>
  <c r="H1601" i="1" s="1"/>
  <c r="H1600" i="1"/>
  <c r="C1600" i="1"/>
  <c r="G1600" i="1" s="1"/>
  <c r="H1599" i="1"/>
  <c r="C1599" i="1"/>
  <c r="G1599" i="1" s="1"/>
  <c r="C1598" i="1"/>
  <c r="G1598" i="1" s="1"/>
  <c r="G1597" i="1"/>
  <c r="C1597" i="1"/>
  <c r="H1597" i="1" s="1"/>
  <c r="C1596" i="1"/>
  <c r="G1596" i="1" s="1"/>
  <c r="C1594" i="1"/>
  <c r="G1594" i="1" s="1"/>
  <c r="G1593" i="1"/>
  <c r="C1593" i="1"/>
  <c r="H1593" i="1" s="1"/>
  <c r="C1592" i="1"/>
  <c r="G1592" i="1" s="1"/>
  <c r="C1591" i="1"/>
  <c r="G1591" i="1" s="1"/>
  <c r="C1590" i="1"/>
  <c r="C1589" i="1"/>
  <c r="H1589" i="1" s="1"/>
  <c r="C1588" i="1"/>
  <c r="H1587" i="1"/>
  <c r="C1587" i="1"/>
  <c r="G1587" i="1" s="1"/>
  <c r="H1586" i="1"/>
  <c r="C1586" i="1"/>
  <c r="G1586" i="1" s="1"/>
  <c r="H1584" i="1"/>
  <c r="C1584" i="1"/>
  <c r="G1584" i="1" s="1"/>
  <c r="C1582" i="1"/>
  <c r="G1582" i="1" s="1"/>
  <c r="G1581" i="1"/>
  <c r="D1581" i="1"/>
  <c r="C1581" i="1"/>
  <c r="G1580" i="1"/>
  <c r="D1580" i="1"/>
  <c r="C1580" i="1"/>
  <c r="G1579" i="1"/>
  <c r="D1579" i="1"/>
  <c r="C1579" i="1"/>
  <c r="G1578" i="1"/>
  <c r="D1578" i="1"/>
  <c r="C1578" i="1"/>
  <c r="G1577" i="1"/>
  <c r="D1577" i="1"/>
  <c r="C1577" i="1"/>
  <c r="H1577" i="1" s="1"/>
  <c r="G1576" i="1"/>
  <c r="D1576" i="1"/>
  <c r="C1576" i="1"/>
  <c r="G1575" i="1"/>
  <c r="D1575" i="1"/>
  <c r="C1575" i="1"/>
  <c r="G1574" i="1"/>
  <c r="D1574" i="1"/>
  <c r="C1574" i="1"/>
  <c r="G1573" i="1"/>
  <c r="D1573" i="1"/>
  <c r="C1573" i="1"/>
  <c r="D1572" i="1"/>
  <c r="C1572" i="1"/>
  <c r="D1571" i="1"/>
  <c r="C1571" i="1"/>
  <c r="H1571" i="1" s="1"/>
  <c r="D1570" i="1"/>
  <c r="C1570" i="1"/>
  <c r="D1569" i="1"/>
  <c r="C1569" i="1"/>
  <c r="D1568" i="1"/>
  <c r="C1568" i="1"/>
  <c r="D1567" i="1"/>
  <c r="C1567" i="1"/>
  <c r="D1566" i="1"/>
  <c r="C1566" i="1"/>
  <c r="D1565" i="1"/>
  <c r="C1565" i="1"/>
  <c r="D1564" i="1"/>
  <c r="C1564" i="1"/>
  <c r="G1563" i="1"/>
  <c r="D1563" i="1"/>
  <c r="C1563" i="1"/>
  <c r="H1563" i="1" s="1"/>
  <c r="G1562" i="1"/>
  <c r="D1562" i="1"/>
  <c r="C1562" i="1"/>
  <c r="G1561" i="1"/>
  <c r="D1561" i="1"/>
  <c r="C1561" i="1"/>
  <c r="G1560" i="1"/>
  <c r="D1560" i="1"/>
  <c r="C1560" i="1"/>
  <c r="G1559" i="1"/>
  <c r="D1559" i="1"/>
  <c r="C1559" i="1"/>
  <c r="G1558" i="1"/>
  <c r="D1558" i="1"/>
  <c r="C1558" i="1"/>
  <c r="G1557" i="1"/>
  <c r="D1557" i="1"/>
  <c r="C1557" i="1"/>
  <c r="G1556" i="1"/>
  <c r="D1556" i="1"/>
  <c r="C1556" i="1"/>
  <c r="H1556" i="1" s="1"/>
  <c r="D1555" i="1"/>
  <c r="C1555" i="1"/>
  <c r="D1554" i="1"/>
  <c r="C1554" i="1"/>
  <c r="D1553" i="1"/>
  <c r="C1553" i="1"/>
  <c r="D1552" i="1"/>
  <c r="C1552" i="1"/>
  <c r="D1551" i="1"/>
  <c r="C1551" i="1"/>
  <c r="D1550" i="1"/>
  <c r="C1550" i="1"/>
  <c r="D1549" i="1"/>
  <c r="C1549" i="1"/>
  <c r="D1548" i="1"/>
  <c r="C1548" i="1"/>
  <c r="D1547" i="1"/>
  <c r="C1547" i="1"/>
  <c r="G1546" i="1"/>
  <c r="D1546" i="1"/>
  <c r="C1546" i="1"/>
  <c r="J1546" i="1" s="1"/>
  <c r="D1545" i="1"/>
  <c r="C1545" i="1"/>
  <c r="G1544" i="1"/>
  <c r="D1544" i="1"/>
  <c r="C1544" i="1"/>
  <c r="J1544" i="1" s="1"/>
  <c r="D1543" i="1"/>
  <c r="C1543" i="1"/>
  <c r="G1542" i="1"/>
  <c r="D1542" i="1"/>
  <c r="C1542" i="1"/>
  <c r="J1542" i="1" s="1"/>
  <c r="D1541" i="1"/>
  <c r="C1541" i="1"/>
  <c r="D1540" i="1"/>
  <c r="C1540" i="1"/>
  <c r="D1539" i="1"/>
  <c r="C1539" i="1"/>
  <c r="D1538"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G1461" i="1" s="1"/>
  <c r="D1460" i="1"/>
  <c r="C1460" i="1"/>
  <c r="H1460" i="1" s="1"/>
  <c r="G1459" i="1"/>
  <c r="D1459" i="1"/>
  <c r="C1459" i="1"/>
  <c r="G1458" i="1"/>
  <c r="D1458" i="1"/>
  <c r="C1458" i="1"/>
  <c r="H1458" i="1" s="1"/>
  <c r="D1457" i="1"/>
  <c r="C1457" i="1"/>
  <c r="G1457" i="1" s="1"/>
  <c r="D1456" i="1"/>
  <c r="C1456" i="1"/>
  <c r="H1456" i="1" s="1"/>
  <c r="D1455" i="1"/>
  <c r="G1455" i="1" s="1"/>
  <c r="C1455" i="1"/>
  <c r="G1454" i="1"/>
  <c r="D1454" i="1"/>
  <c r="C1454" i="1"/>
  <c r="H1454" i="1" s="1"/>
  <c r="D1453" i="1"/>
  <c r="C1453" i="1"/>
  <c r="G1453" i="1" s="1"/>
  <c r="D1452" i="1"/>
  <c r="C1452" i="1"/>
  <c r="H1452" i="1" s="1"/>
  <c r="D1451" i="1"/>
  <c r="G1451" i="1" s="1"/>
  <c r="C1451" i="1"/>
  <c r="G1450" i="1"/>
  <c r="D1450" i="1"/>
  <c r="C1450" i="1"/>
  <c r="H1450" i="1" s="1"/>
  <c r="D1449" i="1"/>
  <c r="C1449" i="1"/>
  <c r="G1449" i="1" s="1"/>
  <c r="D1448" i="1"/>
  <c r="C1448" i="1"/>
  <c r="H1448" i="1" s="1"/>
  <c r="D1447" i="1"/>
  <c r="G1447" i="1" s="1"/>
  <c r="C1447" i="1"/>
  <c r="G1446" i="1"/>
  <c r="D1446" i="1"/>
  <c r="C1446" i="1"/>
  <c r="H1446" i="1" s="1"/>
  <c r="D1445" i="1"/>
  <c r="C1445" i="1"/>
  <c r="G1445" i="1" s="1"/>
  <c r="D1444" i="1"/>
  <c r="C1444" i="1"/>
  <c r="H1444" i="1" s="1"/>
  <c r="D1443" i="1"/>
  <c r="G1443" i="1" s="1"/>
  <c r="C1443" i="1"/>
  <c r="G1442" i="1"/>
  <c r="D1442" i="1"/>
  <c r="C1442" i="1"/>
  <c r="H1442" i="1" s="1"/>
  <c r="D1441" i="1"/>
  <c r="C1441" i="1"/>
  <c r="G1441" i="1" s="1"/>
  <c r="D1440" i="1"/>
  <c r="C1440" i="1"/>
  <c r="H1440" i="1" s="1"/>
  <c r="D1439" i="1"/>
  <c r="G1439" i="1" s="1"/>
  <c r="C1439" i="1"/>
  <c r="G1438" i="1"/>
  <c r="D1438" i="1"/>
  <c r="C1438" i="1"/>
  <c r="H1438" i="1" s="1"/>
  <c r="D1437" i="1"/>
  <c r="C1437" i="1"/>
  <c r="G1437" i="1" s="1"/>
  <c r="D1436" i="1"/>
  <c r="C1436" i="1"/>
  <c r="H1436" i="1" s="1"/>
  <c r="D1435" i="1"/>
  <c r="G1435" i="1" s="1"/>
  <c r="C1435" i="1"/>
  <c r="G1434" i="1"/>
  <c r="D1434" i="1"/>
  <c r="C1434" i="1"/>
  <c r="H1434" i="1" s="1"/>
  <c r="D1433" i="1"/>
  <c r="C1433" i="1"/>
  <c r="G1433" i="1" s="1"/>
  <c r="D1432" i="1"/>
  <c r="C1432" i="1"/>
  <c r="H1432" i="1" s="1"/>
  <c r="D1431" i="1"/>
  <c r="G1430" i="1"/>
  <c r="D1430" i="1"/>
  <c r="C1430" i="1"/>
  <c r="H1430" i="1" s="1"/>
  <c r="D1429" i="1"/>
  <c r="C1429" i="1"/>
  <c r="G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H1214" i="1"/>
  <c r="D1214" i="1"/>
  <c r="G1214" i="1" s="1"/>
  <c r="C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D1182"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3" i="1"/>
  <c r="D1153" i="1"/>
  <c r="G1153" i="1" s="1"/>
  <c r="C1153" i="1"/>
  <c r="D1152"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D1057" i="1"/>
  <c r="G1057" i="1" s="1"/>
  <c r="C1057" i="1"/>
  <c r="H1056" i="1"/>
  <c r="D1056" i="1"/>
  <c r="G1056" i="1" s="1"/>
  <c r="C1056" i="1"/>
  <c r="H1055" i="1"/>
  <c r="D1055" i="1"/>
  <c r="G1055" i="1" s="1"/>
  <c r="C1055" i="1"/>
  <c r="H1054" i="1"/>
  <c r="D1054" i="1"/>
  <c r="G1054" i="1" s="1"/>
  <c r="C1054" i="1"/>
  <c r="H1053" i="1"/>
  <c r="D1053" i="1"/>
  <c r="G1053" i="1" s="1"/>
  <c r="C1053" i="1"/>
  <c r="H1052" i="1"/>
  <c r="D1052" i="1"/>
  <c r="G1052" i="1" s="1"/>
  <c r="C1052" i="1"/>
  <c r="H1051" i="1"/>
  <c r="D1051" i="1"/>
  <c r="G1051" i="1" s="1"/>
  <c r="C1051" i="1"/>
  <c r="H1050" i="1"/>
  <c r="D1050" i="1"/>
  <c r="G1050" i="1" s="1"/>
  <c r="C1050" i="1"/>
  <c r="H1049" i="1"/>
  <c r="D1049" i="1"/>
  <c r="G1049" i="1" s="1"/>
  <c r="C1049" i="1"/>
  <c r="H1048" i="1"/>
  <c r="D1048" i="1"/>
  <c r="G1048" i="1" s="1"/>
  <c r="C1048" i="1"/>
  <c r="H1047" i="1"/>
  <c r="D1047" i="1"/>
  <c r="G1047" i="1" s="1"/>
  <c r="C1047" i="1"/>
  <c r="H1046" i="1"/>
  <c r="D1046" i="1"/>
  <c r="G1046" i="1" s="1"/>
  <c r="C1046" i="1"/>
  <c r="H1045" i="1"/>
  <c r="D1045" i="1"/>
  <c r="G1045" i="1" s="1"/>
  <c r="C1045" i="1"/>
  <c r="H1044" i="1"/>
  <c r="D1044" i="1"/>
  <c r="G1044" i="1" s="1"/>
  <c r="C1044" i="1"/>
  <c r="H1043" i="1"/>
  <c r="D1043" i="1"/>
  <c r="G1043" i="1" s="1"/>
  <c r="C1043" i="1"/>
  <c r="H1042" i="1"/>
  <c r="D1042" i="1"/>
  <c r="G1042" i="1" s="1"/>
  <c r="C1042" i="1"/>
  <c r="H1041" i="1"/>
  <c r="D1041" i="1"/>
  <c r="G1041" i="1" s="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H1034" i="1"/>
  <c r="D1034" i="1"/>
  <c r="G1034" i="1" s="1"/>
  <c r="C1034" i="1"/>
  <c r="H1033" i="1"/>
  <c r="D1033" i="1"/>
  <c r="G1033" i="1" s="1"/>
  <c r="C1033" i="1"/>
  <c r="H1032" i="1"/>
  <c r="D1032" i="1"/>
  <c r="G1032" i="1" s="1"/>
  <c r="C1032" i="1"/>
  <c r="H1031" i="1"/>
  <c r="D1031" i="1"/>
  <c r="G1031" i="1" s="1"/>
  <c r="C1031" i="1"/>
  <c r="H1030" i="1"/>
  <c r="D1030" i="1"/>
  <c r="G1030" i="1" s="1"/>
  <c r="C1030" i="1"/>
  <c r="H1029" i="1"/>
  <c r="D1029" i="1"/>
  <c r="G1029" i="1" s="1"/>
  <c r="C1029" i="1"/>
  <c r="H1028" i="1"/>
  <c r="D1028" i="1"/>
  <c r="G1028" i="1" s="1"/>
  <c r="C1028" i="1"/>
  <c r="H1027" i="1"/>
  <c r="D1027" i="1"/>
  <c r="G1027" i="1" s="1"/>
  <c r="C1027" i="1"/>
  <c r="H1026" i="1"/>
  <c r="D1026" i="1"/>
  <c r="G1026" i="1" s="1"/>
  <c r="C1026" i="1"/>
  <c r="H1025" i="1"/>
  <c r="D1025" i="1"/>
  <c r="G1025" i="1" s="1"/>
  <c r="C1025" i="1"/>
  <c r="H1024" i="1"/>
  <c r="D1024" i="1"/>
  <c r="G1024" i="1" s="1"/>
  <c r="C1024" i="1"/>
  <c r="H1023" i="1"/>
  <c r="D1023" i="1"/>
  <c r="G1023" i="1" s="1"/>
  <c r="C1023" i="1"/>
  <c r="H1022" i="1"/>
  <c r="D1022" i="1"/>
  <c r="G1022" i="1" s="1"/>
  <c r="C1022" i="1"/>
  <c r="H1021" i="1"/>
  <c r="D1021" i="1"/>
  <c r="G1021" i="1" s="1"/>
  <c r="C1021" i="1"/>
  <c r="H1020" i="1"/>
  <c r="D1020" i="1"/>
  <c r="G1020" i="1" s="1"/>
  <c r="C1020" i="1"/>
  <c r="H1019" i="1"/>
  <c r="D1019" i="1"/>
  <c r="G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H1013" i="1"/>
  <c r="D1013" i="1"/>
  <c r="G1013" i="1" s="1"/>
  <c r="C1013" i="1"/>
  <c r="D1012" i="1"/>
  <c r="H1010" i="1"/>
  <c r="D1010" i="1"/>
  <c r="G1010" i="1" s="1"/>
  <c r="C1010" i="1"/>
  <c r="H1009" i="1"/>
  <c r="D1009" i="1"/>
  <c r="G1009" i="1" s="1"/>
  <c r="C1009" i="1"/>
  <c r="H1008"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H985" i="1"/>
  <c r="D985" i="1"/>
  <c r="G985" i="1" s="1"/>
  <c r="C985" i="1"/>
  <c r="H984" i="1"/>
  <c r="D984" i="1"/>
  <c r="G984" i="1" s="1"/>
  <c r="C984"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D974" i="1"/>
  <c r="G974" i="1" s="1"/>
  <c r="C974" i="1"/>
  <c r="H973" i="1"/>
  <c r="D973" i="1"/>
  <c r="G973" i="1" s="1"/>
  <c r="C973" i="1"/>
  <c r="H972" i="1"/>
  <c r="D972" i="1"/>
  <c r="G972" i="1" s="1"/>
  <c r="C972" i="1"/>
  <c r="H971" i="1"/>
  <c r="D971" i="1"/>
  <c r="G971" i="1" s="1"/>
  <c r="C971" i="1"/>
  <c r="H970" i="1"/>
  <c r="D970" i="1"/>
  <c r="G970" i="1" s="1"/>
  <c r="C970" i="1"/>
  <c r="D969" i="1"/>
  <c r="G969" i="1" s="1"/>
  <c r="C969" i="1"/>
  <c r="D968" i="1"/>
  <c r="G968" i="1" s="1"/>
  <c r="C968" i="1"/>
  <c r="H967" i="1"/>
  <c r="D967" i="1"/>
  <c r="G967" i="1" s="1"/>
  <c r="C967" i="1"/>
  <c r="H966" i="1"/>
  <c r="D966" i="1"/>
  <c r="G966" i="1" s="1"/>
  <c r="C966" i="1"/>
  <c r="D965" i="1"/>
  <c r="G965" i="1" s="1"/>
  <c r="C965" i="1"/>
  <c r="D964" i="1"/>
  <c r="G964" i="1" s="1"/>
  <c r="C964" i="1"/>
  <c r="H963" i="1"/>
  <c r="D963" i="1"/>
  <c r="G963" i="1" s="1"/>
  <c r="C963" i="1"/>
  <c r="H962" i="1"/>
  <c r="D962" i="1"/>
  <c r="G962" i="1" s="1"/>
  <c r="C962" i="1"/>
  <c r="D961" i="1"/>
  <c r="G961" i="1" s="1"/>
  <c r="C961" i="1"/>
  <c r="D960" i="1"/>
  <c r="G960" i="1" s="1"/>
  <c r="C960" i="1"/>
  <c r="H959" i="1"/>
  <c r="D959" i="1"/>
  <c r="G959" i="1" s="1"/>
  <c r="C959" i="1"/>
  <c r="H958" i="1"/>
  <c r="D958" i="1"/>
  <c r="G958" i="1" s="1"/>
  <c r="C958" i="1"/>
  <c r="D957" i="1"/>
  <c r="G957" i="1" s="1"/>
  <c r="C957" i="1"/>
  <c r="D956" i="1"/>
  <c r="G956" i="1" s="1"/>
  <c r="C956" i="1"/>
  <c r="H955" i="1"/>
  <c r="D955" i="1"/>
  <c r="G955" i="1" s="1"/>
  <c r="C955" i="1"/>
  <c r="H954" i="1"/>
  <c r="D954" i="1"/>
  <c r="G954" i="1" s="1"/>
  <c r="C954" i="1"/>
  <c r="D953" i="1"/>
  <c r="G953" i="1" s="1"/>
  <c r="C953" i="1"/>
  <c r="D952" i="1"/>
  <c r="G952" i="1" s="1"/>
  <c r="C952" i="1"/>
  <c r="H951" i="1"/>
  <c r="D951" i="1"/>
  <c r="G951" i="1" s="1"/>
  <c r="C951" i="1"/>
  <c r="H950" i="1"/>
  <c r="D950" i="1"/>
  <c r="G950" i="1" s="1"/>
  <c r="C950" i="1"/>
  <c r="D949" i="1"/>
  <c r="G949" i="1" s="1"/>
  <c r="C949"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D850" i="1"/>
  <c r="G850" i="1" s="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G779" i="1"/>
  <c r="D779" i="1"/>
  <c r="H779" i="1" s="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G734" i="1"/>
  <c r="D734" i="1"/>
  <c r="C734" i="1"/>
  <c r="H733" i="1"/>
  <c r="D733" i="1"/>
  <c r="G733" i="1" s="1"/>
  <c r="C733" i="1"/>
  <c r="H732" i="1"/>
  <c r="G732" i="1"/>
  <c r="D732" i="1"/>
  <c r="C732" i="1"/>
  <c r="D731" i="1"/>
  <c r="H731" i="1" s="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D674" i="1"/>
  <c r="G674" i="1" s="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D665" i="1"/>
  <c r="G665" i="1" s="1"/>
  <c r="C665" i="1"/>
  <c r="H664" i="1"/>
  <c r="D664" i="1"/>
  <c r="G664" i="1" s="1"/>
  <c r="C664" i="1"/>
  <c r="H663" i="1"/>
  <c r="D663" i="1"/>
  <c r="G663" i="1" s="1"/>
  <c r="C663" i="1"/>
  <c r="H662" i="1"/>
  <c r="G662" i="1"/>
  <c r="D662" i="1"/>
  <c r="C662" i="1"/>
  <c r="H661" i="1"/>
  <c r="G661" i="1"/>
  <c r="D661" i="1"/>
  <c r="C661" i="1"/>
  <c r="H660" i="1"/>
  <c r="G660" i="1"/>
  <c r="D660" i="1"/>
  <c r="C660" i="1"/>
  <c r="H659" i="1"/>
  <c r="G659" i="1"/>
  <c r="D659" i="1"/>
  <c r="C659" i="1"/>
  <c r="H658" i="1"/>
  <c r="G658" i="1"/>
  <c r="D658" i="1"/>
  <c r="C658" i="1"/>
  <c r="H657" i="1"/>
  <c r="D657" i="1"/>
  <c r="C657" i="1"/>
  <c r="G657" i="1" s="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G650" i="1" s="1"/>
  <c r="C650" i="1"/>
  <c r="D649" i="1"/>
  <c r="H649" i="1" s="1"/>
  <c r="C649" i="1"/>
  <c r="D648" i="1"/>
  <c r="G648" i="1" s="1"/>
  <c r="C648" i="1"/>
  <c r="D647" i="1"/>
  <c r="H647" i="1" s="1"/>
  <c r="C647" i="1"/>
  <c r="D646" i="1"/>
  <c r="H646" i="1" s="1"/>
  <c r="C646" i="1"/>
  <c r="D645" i="1"/>
  <c r="G645" i="1" s="1"/>
  <c r="C645" i="1"/>
  <c r="C642" i="1"/>
  <c r="C641"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C615" i="1"/>
  <c r="H614" i="1"/>
  <c r="G614" i="1"/>
  <c r="D614" i="1"/>
  <c r="C614" i="1"/>
  <c r="H613" i="1"/>
  <c r="G613" i="1"/>
  <c r="D613" i="1"/>
  <c r="C613" i="1"/>
  <c r="H612" i="1"/>
  <c r="G612" i="1"/>
  <c r="D612" i="1"/>
  <c r="C612" i="1"/>
  <c r="H611" i="1"/>
  <c r="D611" i="1"/>
  <c r="G611" i="1" s="1"/>
  <c r="C611" i="1"/>
  <c r="H610" i="1"/>
  <c r="D610" i="1"/>
  <c r="G610" i="1" s="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D509" i="1"/>
  <c r="G509" i="1" s="1"/>
  <c r="C509" i="1"/>
  <c r="H508" i="1"/>
  <c r="D508" i="1"/>
  <c r="G508" i="1" s="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C423" i="1"/>
  <c r="C422" i="1"/>
  <c r="C421" i="1"/>
  <c r="D416" i="1"/>
  <c r="H416" i="1" s="1"/>
  <c r="C416" i="1"/>
  <c r="H415" i="1"/>
  <c r="G415" i="1"/>
  <c r="D415" i="1"/>
  <c r="C415" i="1"/>
  <c r="D414" i="1"/>
  <c r="H414" i="1" s="1"/>
  <c r="C414" i="1"/>
  <c r="H411" i="1"/>
  <c r="G411" i="1"/>
  <c r="D411" i="1"/>
  <c r="C411" i="1"/>
  <c r="H410" i="1"/>
  <c r="G410" i="1"/>
  <c r="D410" i="1"/>
  <c r="C410" i="1"/>
  <c r="H409" i="1"/>
  <c r="G409" i="1"/>
  <c r="D409" i="1"/>
  <c r="C409" i="1"/>
  <c r="H408" i="1"/>
  <c r="D408" i="1"/>
  <c r="G408" i="1" s="1"/>
  <c r="C408"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D400" i="1"/>
  <c r="G400" i="1" s="1"/>
  <c r="C400" i="1"/>
  <c r="H399" i="1"/>
  <c r="G399" i="1"/>
  <c r="D399" i="1"/>
  <c r="C399" i="1"/>
  <c r="H398" i="1"/>
  <c r="G398" i="1"/>
  <c r="D398" i="1"/>
  <c r="C398" i="1"/>
  <c r="H397" i="1"/>
  <c r="G397" i="1"/>
  <c r="D397" i="1"/>
  <c r="C397"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D379" i="1"/>
  <c r="H379" i="1" s="1"/>
  <c r="C379" i="1"/>
  <c r="H378" i="1"/>
  <c r="G378" i="1"/>
  <c r="D378" i="1"/>
  <c r="C378" i="1"/>
  <c r="H377" i="1"/>
  <c r="G377" i="1"/>
  <c r="D377" i="1"/>
  <c r="C377" i="1"/>
  <c r="H376" i="1"/>
  <c r="D376" i="1"/>
  <c r="G376" i="1" s="1"/>
  <c r="C376" i="1"/>
  <c r="D375" i="1"/>
  <c r="H375" i="1" s="1"/>
  <c r="C375" i="1"/>
  <c r="C374" i="1"/>
  <c r="D373" i="1"/>
  <c r="H373" i="1" s="1"/>
  <c r="C373" i="1"/>
  <c r="D372" i="1"/>
  <c r="H372" i="1" s="1"/>
  <c r="C372" i="1"/>
  <c r="D371" i="1"/>
  <c r="H371" i="1" s="1"/>
  <c r="C371" i="1"/>
  <c r="H370" i="1"/>
  <c r="G370" i="1"/>
  <c r="D370" i="1"/>
  <c r="C370" i="1"/>
  <c r="D369" i="1"/>
  <c r="H369" i="1" s="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C361" i="1"/>
  <c r="H360" i="1"/>
  <c r="G360" i="1"/>
  <c r="D360" i="1"/>
  <c r="C360" i="1"/>
  <c r="H359" i="1"/>
  <c r="G359" i="1"/>
  <c r="D359" i="1"/>
  <c r="C359" i="1"/>
  <c r="H358" i="1"/>
  <c r="G358" i="1"/>
  <c r="D358" i="1"/>
  <c r="C358" i="1"/>
  <c r="H357" i="1"/>
  <c r="G357" i="1"/>
  <c r="D357" i="1"/>
  <c r="C357"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D319" i="1"/>
  <c r="G319" i="1" s="1"/>
  <c r="C319" i="1"/>
  <c r="H318" i="1"/>
  <c r="G318" i="1"/>
  <c r="D318" i="1"/>
  <c r="C318" i="1"/>
  <c r="H317" i="1"/>
  <c r="D317" i="1"/>
  <c r="G317" i="1" s="1"/>
  <c r="C317"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H302" i="1" s="1"/>
  <c r="C302" i="1"/>
  <c r="D301" i="1"/>
  <c r="H301" i="1" s="1"/>
  <c r="C301" i="1"/>
  <c r="H300" i="1"/>
  <c r="G300" i="1"/>
  <c r="D300" i="1"/>
  <c r="C300" i="1"/>
  <c r="D299" i="1"/>
  <c r="G299" i="1" s="1"/>
  <c r="C299"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D271" i="1"/>
  <c r="G271" i="1" s="1"/>
  <c r="C271" i="1"/>
  <c r="C270" i="1"/>
  <c r="C269" i="1"/>
  <c r="H268" i="1"/>
  <c r="D268" i="1"/>
  <c r="G268" i="1" s="1"/>
  <c r="C268" i="1"/>
  <c r="H267" i="1"/>
  <c r="D267" i="1"/>
  <c r="G267" i="1" s="1"/>
  <c r="C267" i="1"/>
  <c r="D266" i="1"/>
  <c r="H266" i="1" s="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D247" i="1"/>
  <c r="H247" i="1" s="1"/>
  <c r="C247" i="1"/>
  <c r="D246" i="1"/>
  <c r="H246" i="1" s="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D220" i="1"/>
  <c r="G220" i="1" s="1"/>
  <c r="C220" i="1"/>
  <c r="H219" i="1"/>
  <c r="G219" i="1"/>
  <c r="D219" i="1"/>
  <c r="C219" i="1"/>
  <c r="C218"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D197" i="1"/>
  <c r="H197" i="1" s="1"/>
  <c r="C197" i="1"/>
  <c r="D196" i="1"/>
  <c r="H196" i="1" s="1"/>
  <c r="C196" i="1"/>
  <c r="D195" i="1"/>
  <c r="H195" i="1" s="1"/>
  <c r="C195" i="1"/>
  <c r="D194" i="1"/>
  <c r="H194" i="1" s="1"/>
  <c r="C194" i="1"/>
  <c r="D193" i="1"/>
  <c r="G193" i="1" s="1"/>
  <c r="C193" i="1"/>
  <c r="D192" i="1"/>
  <c r="H192" i="1" s="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D181" i="1"/>
  <c r="H181" i="1" s="1"/>
  <c r="C181" i="1"/>
  <c r="H180" i="1"/>
  <c r="G180" i="1"/>
  <c r="D180" i="1"/>
  <c r="C180" i="1"/>
  <c r="D179" i="1"/>
  <c r="H179" i="1" s="1"/>
  <c r="C179" i="1"/>
  <c r="D178" i="1"/>
  <c r="H178" i="1" s="1"/>
  <c r="C178" i="1"/>
  <c r="D177" i="1"/>
  <c r="H177" i="1" s="1"/>
  <c r="C177" i="1"/>
  <c r="D176" i="1"/>
  <c r="H176" i="1" s="1"/>
  <c r="C176" i="1"/>
  <c r="H175" i="1"/>
  <c r="G175" i="1"/>
  <c r="D175" i="1"/>
  <c r="C175" i="1"/>
  <c r="C174" i="1"/>
  <c r="H173" i="1"/>
  <c r="G173" i="1"/>
  <c r="D173" i="1"/>
  <c r="C173" i="1"/>
  <c r="D172" i="1"/>
  <c r="H172" i="1" s="1"/>
  <c r="C172" i="1"/>
  <c r="D171" i="1"/>
  <c r="H171" i="1" s="1"/>
  <c r="C171" i="1"/>
  <c r="D170" i="1"/>
  <c r="H170" i="1" s="1"/>
  <c r="C170" i="1"/>
  <c r="D169" i="1"/>
  <c r="H169" i="1" s="1"/>
  <c r="C169" i="1"/>
  <c r="D168" i="1"/>
  <c r="H168" i="1" s="1"/>
  <c r="C168" i="1"/>
  <c r="D167" i="1"/>
  <c r="H167" i="1" s="1"/>
  <c r="C167" i="1"/>
  <c r="C166" i="1"/>
  <c r="D165" i="1"/>
  <c r="H165" i="1" s="1"/>
  <c r="C165" i="1"/>
  <c r="D164" i="1"/>
  <c r="H164" i="1" s="1"/>
  <c r="C164" i="1"/>
  <c r="D163" i="1"/>
  <c r="H163" i="1" s="1"/>
  <c r="C163" i="1"/>
  <c r="D162" i="1"/>
  <c r="H162" i="1" s="1"/>
  <c r="C162" i="1"/>
  <c r="D161" i="1"/>
  <c r="H161" i="1" s="1"/>
  <c r="C161" i="1"/>
  <c r="H159" i="1"/>
  <c r="G159" i="1"/>
  <c r="D159" i="1"/>
  <c r="C159" i="1"/>
  <c r="H158" i="1"/>
  <c r="G158" i="1"/>
  <c r="D158" i="1"/>
  <c r="C158" i="1"/>
  <c r="D157" i="1"/>
  <c r="H157" i="1" s="1"/>
  <c r="C157" i="1"/>
  <c r="C156" i="1"/>
  <c r="H155" i="1"/>
  <c r="D155" i="1"/>
  <c r="G155" i="1" s="1"/>
  <c r="C155" i="1"/>
  <c r="D154" i="1"/>
  <c r="H154" i="1" s="1"/>
  <c r="C154" i="1"/>
  <c r="D153" i="1"/>
  <c r="H153" i="1" s="1"/>
  <c r="C153" i="1"/>
  <c r="H152" i="1"/>
  <c r="G152" i="1"/>
  <c r="D152" i="1"/>
  <c r="C152" i="1"/>
  <c r="H151" i="1"/>
  <c r="G151" i="1"/>
  <c r="D151" i="1"/>
  <c r="C151" i="1"/>
  <c r="C150" i="1"/>
  <c r="C149" i="1"/>
  <c r="D147" i="1"/>
  <c r="H147" i="1" s="1"/>
  <c r="C147" i="1"/>
  <c r="H146" i="1"/>
  <c r="G146" i="1"/>
  <c r="D146" i="1"/>
  <c r="C146" i="1"/>
  <c r="H145" i="1"/>
  <c r="G145" i="1"/>
  <c r="D145" i="1"/>
  <c r="C145" i="1"/>
  <c r="H144" i="1"/>
  <c r="G144" i="1"/>
  <c r="D144" i="1"/>
  <c r="C144" i="1"/>
  <c r="H143" i="1"/>
  <c r="G143" i="1"/>
  <c r="D143" i="1"/>
  <c r="C143" i="1"/>
  <c r="D142" i="1"/>
  <c r="H142" i="1" s="1"/>
  <c r="C142" i="1"/>
  <c r="H141" i="1"/>
  <c r="G141" i="1"/>
  <c r="D141" i="1"/>
  <c r="C141" i="1"/>
  <c r="H140" i="1"/>
  <c r="G140" i="1"/>
  <c r="D140" i="1"/>
  <c r="C140" i="1"/>
  <c r="H139" i="1"/>
  <c r="G139" i="1"/>
  <c r="D139" i="1"/>
  <c r="C139" i="1"/>
  <c r="H138" i="1"/>
  <c r="G138" i="1"/>
  <c r="D138" i="1"/>
  <c r="C138" i="1"/>
  <c r="D137" i="1"/>
  <c r="H137" i="1" s="1"/>
  <c r="C137"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D124" i="1"/>
  <c r="H124" i="1" s="1"/>
  <c r="C124" i="1"/>
  <c r="H123" i="1"/>
  <c r="G123" i="1"/>
  <c r="D123" i="1"/>
  <c r="C123" i="1"/>
  <c r="D122" i="1"/>
  <c r="H122" i="1" s="1"/>
  <c r="C122" i="1"/>
  <c r="D121" i="1"/>
  <c r="H120" i="1"/>
  <c r="G120" i="1"/>
  <c r="D120" i="1"/>
  <c r="C120" i="1"/>
  <c r="H119" i="1"/>
  <c r="G119" i="1"/>
  <c r="D119" i="1"/>
  <c r="C119" i="1"/>
  <c r="D118" i="1"/>
  <c r="H118" i="1" s="1"/>
  <c r="C118" i="1"/>
  <c r="H117" i="1"/>
  <c r="D117" i="1"/>
  <c r="G117" i="1" s="1"/>
  <c r="C117" i="1"/>
  <c r="C116" i="1"/>
  <c r="H115" i="1"/>
  <c r="G115" i="1"/>
  <c r="D115" i="1"/>
  <c r="C115" i="1"/>
  <c r="H114" i="1"/>
  <c r="G114" i="1"/>
  <c r="D114" i="1"/>
  <c r="C114" i="1"/>
  <c r="H113" i="1"/>
  <c r="G113" i="1"/>
  <c r="D113" i="1"/>
  <c r="C113" i="1"/>
  <c r="H112" i="1"/>
  <c r="G112" i="1"/>
  <c r="D112" i="1"/>
  <c r="C112" i="1"/>
  <c r="H111" i="1"/>
  <c r="G111" i="1"/>
  <c r="D111" i="1"/>
  <c r="C111" i="1"/>
  <c r="H110" i="1"/>
  <c r="D110" i="1"/>
  <c r="G110" i="1" s="1"/>
  <c r="C110" i="1"/>
  <c r="H109" i="1"/>
  <c r="G109" i="1"/>
  <c r="D109" i="1"/>
  <c r="C109" i="1"/>
  <c r="H108" i="1"/>
  <c r="D108" i="1"/>
  <c r="G108" i="1" s="1"/>
  <c r="C108" i="1"/>
  <c r="D107" i="1"/>
  <c r="H107" i="1" s="1"/>
  <c r="C107" i="1"/>
  <c r="H106" i="1"/>
  <c r="G106" i="1"/>
  <c r="D106" i="1"/>
  <c r="C106" i="1"/>
  <c r="D105" i="1"/>
  <c r="H105" i="1" s="1"/>
  <c r="C105" i="1"/>
  <c r="H104" i="1"/>
  <c r="D104" i="1"/>
  <c r="G104" i="1" s="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H90" i="1"/>
  <c r="G90" i="1"/>
  <c r="D90" i="1"/>
  <c r="C90" i="1"/>
  <c r="H89" i="1"/>
  <c r="G89" i="1"/>
  <c r="D89" i="1"/>
  <c r="C89" i="1"/>
  <c r="D88" i="1"/>
  <c r="H88" i="1" s="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H58" i="1"/>
  <c r="G58" i="1"/>
  <c r="D58" i="1"/>
  <c r="C58" i="1"/>
  <c r="C57" i="1"/>
  <c r="H56" i="1"/>
  <c r="G56" i="1"/>
  <c r="D56" i="1"/>
  <c r="C56" i="1"/>
  <c r="D55" i="1"/>
  <c r="G55" i="1" s="1"/>
  <c r="C55"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H27" i="1" s="1"/>
  <c r="C27" i="1"/>
  <c r="H26" i="1"/>
  <c r="G26" i="1"/>
  <c r="D26" i="1"/>
  <c r="C26" i="1"/>
  <c r="D25" i="1"/>
  <c r="H25" i="1" s="1"/>
  <c r="C25" i="1"/>
  <c r="H24" i="1"/>
  <c r="G24" i="1"/>
  <c r="D24" i="1"/>
  <c r="C24" i="1"/>
  <c r="D23" i="1"/>
  <c r="G23" i="1" s="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D10" i="1"/>
  <c r="G10" i="1" s="1"/>
  <c r="C10" i="1"/>
  <c r="D9" i="1"/>
  <c r="H9" i="1" s="1"/>
  <c r="C9" i="1"/>
  <c r="D8" i="1"/>
  <c r="H8" i="1" s="1"/>
  <c r="C8" i="1"/>
  <c r="D7" i="1"/>
  <c r="G7" i="1" s="1"/>
  <c r="C7" i="1"/>
  <c r="H6" i="1"/>
  <c r="D6" i="1"/>
  <c r="G6" i="1" s="1"/>
  <c r="C6" i="1"/>
  <c r="D5" i="1"/>
  <c r="G5" i="1" s="1"/>
  <c r="C5" i="1"/>
  <c r="C4" i="1"/>
  <c r="C3" i="1"/>
  <c r="F236" i="9" l="1"/>
  <c r="B236" i="9" s="1"/>
  <c r="E31" i="9"/>
  <c r="B31" i="9" s="1"/>
  <c r="E36" i="9"/>
  <c r="B36" i="9" s="1"/>
  <c r="G59" i="1"/>
  <c r="E312" i="9"/>
  <c r="B312" i="9" s="1"/>
  <c r="E326" i="9"/>
  <c r="B326" i="9" s="1"/>
  <c r="E327" i="9"/>
  <c r="B327" i="9" s="1"/>
  <c r="E324" i="9"/>
  <c r="B324" i="9" s="1"/>
  <c r="E329" i="9"/>
  <c r="B329" i="9" s="1"/>
  <c r="G302" i="1"/>
  <c r="G301" i="1"/>
  <c r="G414" i="1"/>
  <c r="G416" i="1"/>
  <c r="H299" i="1"/>
  <c r="E648" i="4"/>
  <c r="D642" i="1" s="1"/>
  <c r="G642" i="1" s="1"/>
  <c r="F288" i="9"/>
  <c r="B288" i="9" s="1"/>
  <c r="F289" i="9"/>
  <c r="H983" i="1"/>
  <c r="E157" i="9"/>
  <c r="B157" i="9" s="1"/>
  <c r="H974" i="1"/>
  <c r="E70" i="9"/>
  <c r="B70" i="9" s="1"/>
  <c r="F241" i="9"/>
  <c r="G731" i="1"/>
  <c r="H650" i="1"/>
  <c r="F230" i="9"/>
  <c r="B230" i="9" s="1"/>
  <c r="E296" i="9"/>
  <c r="B296" i="9" s="1"/>
  <c r="H648" i="1"/>
  <c r="G647" i="1"/>
  <c r="G646" i="1"/>
  <c r="G649" i="1"/>
  <c r="E311" i="9"/>
  <c r="B311" i="9" s="1"/>
  <c r="E307" i="9"/>
  <c r="B307" i="9" s="1"/>
  <c r="E322" i="9"/>
  <c r="B322" i="9" s="1"/>
  <c r="H615" i="1"/>
  <c r="G615" i="1"/>
  <c r="E597" i="4"/>
  <c r="D591" i="1" s="1"/>
  <c r="E162" i="9"/>
  <c r="H1591" i="1"/>
  <c r="D407" i="1"/>
  <c r="G396" i="1"/>
  <c r="H396" i="1"/>
  <c r="G379" i="1"/>
  <c r="D374" i="1"/>
  <c r="H374" i="1" s="1"/>
  <c r="G374" i="1"/>
  <c r="G375" i="1"/>
  <c r="E373" i="4"/>
  <c r="D368" i="1" s="1"/>
  <c r="H368" i="1" s="1"/>
  <c r="G373" i="1"/>
  <c r="G372" i="1"/>
  <c r="G369" i="1"/>
  <c r="G371" i="1"/>
  <c r="G361" i="1"/>
  <c r="H361" i="1"/>
  <c r="E361" i="4"/>
  <c r="D356" i="1" s="1"/>
  <c r="F366" i="4"/>
  <c r="H285" i="1"/>
  <c r="G285" i="1"/>
  <c r="E273" i="4"/>
  <c r="D269" i="1" s="1"/>
  <c r="G269" i="1" s="1"/>
  <c r="F289" i="4"/>
  <c r="D270" i="1"/>
  <c r="E82" i="9"/>
  <c r="B82" i="9" s="1"/>
  <c r="H258" i="1"/>
  <c r="G258" i="1"/>
  <c r="F262" i="4"/>
  <c r="G265" i="1"/>
  <c r="G266" i="1"/>
  <c r="G246" i="1"/>
  <c r="G247" i="1"/>
  <c r="H233" i="1"/>
  <c r="G233" i="1"/>
  <c r="E230" i="4"/>
  <c r="D226" i="1" s="1"/>
  <c r="F237" i="4"/>
  <c r="D217" i="1"/>
  <c r="D218" i="1"/>
  <c r="G197" i="1"/>
  <c r="G196" i="1"/>
  <c r="G195" i="1"/>
  <c r="G194" i="1"/>
  <c r="F243" i="9"/>
  <c r="B243" i="9"/>
  <c r="H193" i="1"/>
  <c r="G192" i="1"/>
  <c r="F194" i="4"/>
  <c r="G190" i="1"/>
  <c r="G191" i="1"/>
  <c r="E54" i="9"/>
  <c r="B54" i="9" s="1"/>
  <c r="G183" i="1"/>
  <c r="G182" i="1"/>
  <c r="G181" i="1"/>
  <c r="G179" i="1"/>
  <c r="E50" i="9"/>
  <c r="B50" i="9" s="1"/>
  <c r="G178" i="1"/>
  <c r="G177" i="1"/>
  <c r="G176" i="1"/>
  <c r="H174" i="1"/>
  <c r="G174" i="1"/>
  <c r="E164" i="4"/>
  <c r="D160" i="1" s="1"/>
  <c r="F178" i="4"/>
  <c r="G172" i="1"/>
  <c r="F170" i="4"/>
  <c r="G157" i="1"/>
  <c r="G154" i="1"/>
  <c r="G153" i="1"/>
  <c r="G168" i="1"/>
  <c r="G171" i="1"/>
  <c r="G170" i="1"/>
  <c r="D166" i="1"/>
  <c r="H166" i="1" s="1"/>
  <c r="G169" i="1"/>
  <c r="G167" i="1"/>
  <c r="G165" i="1"/>
  <c r="G164" i="1"/>
  <c r="G163" i="1"/>
  <c r="G161" i="1"/>
  <c r="G162" i="1"/>
  <c r="H156" i="1"/>
  <c r="G156" i="1"/>
  <c r="H150" i="1"/>
  <c r="G150" i="1"/>
  <c r="H645" i="1"/>
  <c r="D422" i="1"/>
  <c r="H422" i="1" s="1"/>
  <c r="G423" i="1"/>
  <c r="F428" i="4"/>
  <c r="G298" i="1"/>
  <c r="G421" i="1"/>
  <c r="E647" i="4"/>
  <c r="D641" i="1" s="1"/>
  <c r="F426" i="4"/>
  <c r="H23" i="1"/>
  <c r="E28" i="9"/>
  <c r="B28" i="9" s="1"/>
  <c r="G11" i="1"/>
  <c r="G9" i="1"/>
  <c r="G8" i="1"/>
  <c r="H7" i="1"/>
  <c r="G4" i="1"/>
  <c r="H5" i="1"/>
  <c r="F8" i="4"/>
  <c r="G1685" i="1"/>
  <c r="H1681" i="1"/>
  <c r="G1681" i="1"/>
  <c r="H1686" i="1"/>
  <c r="G1669" i="1"/>
  <c r="H1670" i="1"/>
  <c r="H1668" i="1"/>
  <c r="H1660" i="1"/>
  <c r="G1661" i="1"/>
  <c r="D51" i="8"/>
  <c r="D45" i="8" s="1"/>
  <c r="I39" i="3" s="1"/>
  <c r="G1659" i="1"/>
  <c r="H1659" i="1"/>
  <c r="H1662" i="1"/>
  <c r="G1654" i="1"/>
  <c r="H1654" i="1"/>
  <c r="H1638" i="1"/>
  <c r="H1636" i="1"/>
  <c r="C1634" i="1"/>
  <c r="G1634" i="1" s="1"/>
  <c r="G1635" i="1"/>
  <c r="H1618" i="1"/>
  <c r="G1613" i="1"/>
  <c r="G1611" i="1"/>
  <c r="H1610" i="1"/>
  <c r="H1608" i="1"/>
  <c r="G1589" i="1"/>
  <c r="G1602" i="1"/>
  <c r="H1602" i="1"/>
  <c r="C1604" i="1"/>
  <c r="H1604" i="1" s="1"/>
  <c r="H1595" i="1"/>
  <c r="G1595" i="1"/>
  <c r="H1594" i="1"/>
  <c r="H1592" i="1"/>
  <c r="H1583" i="1"/>
  <c r="G1583" i="1"/>
  <c r="C1585" i="1"/>
  <c r="E321" i="4"/>
  <c r="D316" i="1" s="1"/>
  <c r="G147" i="1"/>
  <c r="G137" i="1"/>
  <c r="G142" i="1"/>
  <c r="G122" i="1"/>
  <c r="G124" i="1"/>
  <c r="F126" i="4"/>
  <c r="E37" i="9"/>
  <c r="B37" i="9" s="1"/>
  <c r="E320" i="9"/>
  <c r="B320" i="9" s="1"/>
  <c r="G118" i="1"/>
  <c r="D116" i="1"/>
  <c r="F112" i="4"/>
  <c r="G107" i="1"/>
  <c r="B235" i="9"/>
  <c r="G105" i="1"/>
  <c r="H103" i="1"/>
  <c r="G103" i="1"/>
  <c r="E106" i="4"/>
  <c r="D102" i="1" s="1"/>
  <c r="G93" i="1"/>
  <c r="F233" i="9"/>
  <c r="F232" i="9"/>
  <c r="B232" i="9" s="1"/>
  <c r="D87" i="1"/>
  <c r="E82" i="4"/>
  <c r="D78" i="1" s="1"/>
  <c r="G88" i="1"/>
  <c r="G79" i="1"/>
  <c r="G81" i="1"/>
  <c r="F74" i="4"/>
  <c r="H57" i="1"/>
  <c r="G57" i="1"/>
  <c r="H55" i="1"/>
  <c r="G54" i="1"/>
  <c r="H54" i="1"/>
  <c r="E49" i="4"/>
  <c r="D45" i="1" s="1"/>
  <c r="F58" i="4"/>
  <c r="G25" i="1"/>
  <c r="G27" i="1"/>
  <c r="D19" i="1"/>
  <c r="E27" i="9"/>
  <c r="B27" i="9" s="1"/>
  <c r="H949" i="1"/>
  <c r="H953" i="1"/>
  <c r="H957" i="1"/>
  <c r="H961" i="1"/>
  <c r="H965" i="1"/>
  <c r="H969" i="1"/>
  <c r="H948" i="1"/>
  <c r="H952" i="1"/>
  <c r="H956" i="1"/>
  <c r="H960" i="1"/>
  <c r="H964" i="1"/>
  <c r="H968"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463" i="1"/>
  <c r="G1463" i="1"/>
  <c r="H1465" i="1"/>
  <c r="G1465" i="1"/>
  <c r="H1467" i="1"/>
  <c r="G1467" i="1"/>
  <c r="H1469" i="1"/>
  <c r="G1469" i="1"/>
  <c r="H1471" i="1"/>
  <c r="G1471" i="1"/>
  <c r="H1473" i="1"/>
  <c r="G1473"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7" i="1"/>
  <c r="G1527" i="1"/>
  <c r="H1529" i="1"/>
  <c r="G1529" i="1"/>
  <c r="H1531" i="1"/>
  <c r="G1531" i="1"/>
  <c r="H1533" i="1"/>
  <c r="G1533" i="1"/>
  <c r="H1535" i="1"/>
  <c r="G1535" i="1"/>
  <c r="H1539" i="1"/>
  <c r="G1539" i="1"/>
  <c r="H1541" i="1"/>
  <c r="G1541" i="1"/>
  <c r="J1541" i="1"/>
  <c r="H1545" i="1"/>
  <c r="G1545" i="1"/>
  <c r="I1545" i="1" s="1"/>
  <c r="J1545" i="1"/>
  <c r="J1548" i="1"/>
  <c r="H1548" i="1"/>
  <c r="G1548" i="1"/>
  <c r="I1548" i="1" s="1"/>
  <c r="J1550" i="1"/>
  <c r="H1550" i="1"/>
  <c r="G1550" i="1"/>
  <c r="J1552" i="1"/>
  <c r="H1552" i="1"/>
  <c r="G1552" i="1"/>
  <c r="I1552" i="1" s="1"/>
  <c r="J1554" i="1"/>
  <c r="H1554" i="1"/>
  <c r="G1554" i="1"/>
  <c r="G1590" i="1"/>
  <c r="H1590" i="1"/>
  <c r="G1606" i="1"/>
  <c r="H1606" i="1"/>
  <c r="H1435" i="1"/>
  <c r="H1439" i="1"/>
  <c r="H1443" i="1"/>
  <c r="H1447" i="1"/>
  <c r="H1451" i="1"/>
  <c r="H1455" i="1"/>
  <c r="H1459" i="1"/>
  <c r="G1588" i="1"/>
  <c r="H1588" i="1"/>
  <c r="G1604" i="1"/>
  <c r="G1620" i="1"/>
  <c r="H162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32" i="1"/>
  <c r="G1436" i="1"/>
  <c r="G1440" i="1"/>
  <c r="G1444" i="1"/>
  <c r="G1448" i="1"/>
  <c r="G1452" i="1"/>
  <c r="G1456"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0" i="1"/>
  <c r="G1510"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38" i="1"/>
  <c r="G1538" i="1"/>
  <c r="H1540" i="1"/>
  <c r="G1540" i="1"/>
  <c r="H1543" i="1"/>
  <c r="G1543" i="1"/>
  <c r="J1543" i="1"/>
  <c r="J1547" i="1"/>
  <c r="H1547" i="1"/>
  <c r="G1547" i="1"/>
  <c r="H1549" i="1"/>
  <c r="J1549" i="1"/>
  <c r="G1549" i="1"/>
  <c r="I1549" i="1" s="1"/>
  <c r="H1551" i="1"/>
  <c r="J1551" i="1"/>
  <c r="G1551" i="1"/>
  <c r="H1553" i="1"/>
  <c r="J1553" i="1"/>
  <c r="G1553" i="1"/>
  <c r="H1555" i="1"/>
  <c r="G1555" i="1"/>
  <c r="G1626" i="1"/>
  <c r="H1626" i="1"/>
  <c r="G1642" i="1"/>
  <c r="H1642" i="1"/>
  <c r="G1658" i="1"/>
  <c r="H1658" i="1"/>
  <c r="G1674" i="1"/>
  <c r="H1674" i="1"/>
  <c r="H1401" i="1"/>
  <c r="H1429" i="1"/>
  <c r="H1433" i="1"/>
  <c r="H1437" i="1"/>
  <c r="H1441" i="1"/>
  <c r="H1445" i="1"/>
  <c r="H1449" i="1"/>
  <c r="H1453" i="1"/>
  <c r="H1457" i="1"/>
  <c r="H1461" i="1"/>
  <c r="H1572" i="1"/>
  <c r="G1572" i="1"/>
  <c r="G1624" i="1"/>
  <c r="H1624" i="1"/>
  <c r="G1640" i="1"/>
  <c r="H1640" i="1"/>
  <c r="G1656" i="1"/>
  <c r="H1656" i="1"/>
  <c r="G1672" i="1"/>
  <c r="H1672" i="1"/>
  <c r="F165" i="4"/>
  <c r="D164" i="4"/>
  <c r="E308" i="4"/>
  <c r="F321" i="4"/>
  <c r="F523" i="4"/>
  <c r="D522" i="4"/>
  <c r="E251" i="5"/>
  <c r="H1542" i="1"/>
  <c r="I1542" i="1" s="1"/>
  <c r="H1544" i="1"/>
  <c r="I1544" i="1" s="1"/>
  <c r="H1546" i="1"/>
  <c r="I1546" i="1" s="1"/>
  <c r="H1564" i="1"/>
  <c r="J1564" i="1"/>
  <c r="J1565" i="1"/>
  <c r="H1565" i="1"/>
  <c r="H1566" i="1"/>
  <c r="J1566" i="1"/>
  <c r="J1567" i="1"/>
  <c r="H1567" i="1"/>
  <c r="H1568" i="1"/>
  <c r="J1568" i="1"/>
  <c r="J1569" i="1"/>
  <c r="H1569" i="1"/>
  <c r="H1570" i="1"/>
  <c r="J1570" i="1"/>
  <c r="E153" i="4"/>
  <c r="G24" i="9" s="1"/>
  <c r="F310" i="4"/>
  <c r="D309" i="4"/>
  <c r="E491" i="4"/>
  <c r="D485" i="1" s="1"/>
  <c r="H1557" i="1"/>
  <c r="I1557" i="1" s="1"/>
  <c r="J1557" i="1"/>
  <c r="J1558" i="1"/>
  <c r="H1558" i="1"/>
  <c r="I1558" i="1" s="1"/>
  <c r="H1559" i="1"/>
  <c r="I1559" i="1" s="1"/>
  <c r="J1559" i="1"/>
  <c r="J1560" i="1"/>
  <c r="H1560" i="1"/>
  <c r="I1560" i="1" s="1"/>
  <c r="H1561" i="1"/>
  <c r="I1561" i="1" s="1"/>
  <c r="J1561" i="1"/>
  <c r="J1562" i="1"/>
  <c r="H1562" i="1"/>
  <c r="I1562" i="1" s="1"/>
  <c r="J1578" i="1"/>
  <c r="H1578" i="1"/>
  <c r="I1578" i="1" s="1"/>
  <c r="H1579" i="1"/>
  <c r="I1579" i="1" s="1"/>
  <c r="J1579" i="1"/>
  <c r="J1580" i="1"/>
  <c r="H1580" i="1"/>
  <c r="I1580" i="1" s="1"/>
  <c r="H1581" i="1"/>
  <c r="I1581" i="1" s="1"/>
  <c r="J1581" i="1"/>
  <c r="F107" i="4"/>
  <c r="D106" i="4"/>
  <c r="F362" i="4"/>
  <c r="D361" i="4"/>
  <c r="F485" i="4"/>
  <c r="D479" i="4"/>
  <c r="G1564" i="1"/>
  <c r="I1564" i="1" s="1"/>
  <c r="G1565" i="1"/>
  <c r="I1565" i="1" s="1"/>
  <c r="G1566" i="1"/>
  <c r="I1566" i="1" s="1"/>
  <c r="G1567" i="1"/>
  <c r="I1567" i="1" s="1"/>
  <c r="G1568" i="1"/>
  <c r="I1568" i="1" s="1"/>
  <c r="G1569" i="1"/>
  <c r="I1569" i="1" s="1"/>
  <c r="G1570" i="1"/>
  <c r="I1570" i="1" s="1"/>
  <c r="G1571" i="1"/>
  <c r="J1573" i="1"/>
  <c r="H1573" i="1"/>
  <c r="I1573" i="1" s="1"/>
  <c r="H1574" i="1"/>
  <c r="I1574" i="1" s="1"/>
  <c r="J1574" i="1"/>
  <c r="J1575" i="1"/>
  <c r="H1575" i="1"/>
  <c r="I1575" i="1" s="1"/>
  <c r="H1576" i="1"/>
  <c r="I1576" i="1" s="1"/>
  <c r="J1576" i="1"/>
  <c r="H1582" i="1"/>
  <c r="H1596" i="1"/>
  <c r="H1598" i="1"/>
  <c r="H1612" i="1"/>
  <c r="H1614" i="1"/>
  <c r="H1632" i="1"/>
  <c r="H1634" i="1"/>
  <c r="H1648" i="1"/>
  <c r="H1650" i="1"/>
  <c r="H1664" i="1"/>
  <c r="H1666" i="1"/>
  <c r="H1680" i="1"/>
  <c r="H1682" i="1"/>
  <c r="E7" i="4"/>
  <c r="D49" i="4"/>
  <c r="F83" i="4"/>
  <c r="D82" i="4"/>
  <c r="D125" i="4"/>
  <c r="F141" i="4"/>
  <c r="D140" i="4"/>
  <c r="F160" i="4"/>
  <c r="E202" i="4"/>
  <c r="D198" i="1" s="1"/>
  <c r="F231" i="4"/>
  <c r="D230" i="4"/>
  <c r="F274" i="4"/>
  <c r="F401" i="4"/>
  <c r="F437" i="4"/>
  <c r="D431" i="4"/>
  <c r="F497" i="4"/>
  <c r="D491" i="4"/>
  <c r="F536" i="4"/>
  <c r="H314" i="9"/>
  <c r="E88" i="5"/>
  <c r="D1093" i="1" s="1"/>
  <c r="G315" i="9"/>
  <c r="G316" i="9"/>
  <c r="D147" i="5"/>
  <c r="E339" i="9"/>
  <c r="B339" i="9" s="1"/>
  <c r="D7" i="5"/>
  <c r="D69" i="5"/>
  <c r="H316" i="9"/>
  <c r="H315" i="9"/>
  <c r="D178" i="5"/>
  <c r="F203" i="5"/>
  <c r="G345" i="9"/>
  <c r="E345" i="9" s="1"/>
  <c r="D597" i="4"/>
  <c r="F150" i="5"/>
  <c r="H336" i="9"/>
  <c r="E177" i="5"/>
  <c r="F197" i="5"/>
  <c r="F219" i="5"/>
  <c r="D274" i="5"/>
  <c r="F277" i="5"/>
  <c r="G314" i="9"/>
  <c r="E314" i="9" s="1"/>
  <c r="B314" i="9" s="1"/>
  <c r="F89" i="5"/>
  <c r="F5" i="6"/>
  <c r="G224" i="9"/>
  <c r="E224" i="9" s="1"/>
  <c r="B224" i="9" s="1"/>
  <c r="B46" i="9"/>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D35" i="6"/>
  <c r="D129" i="6"/>
  <c r="H310" i="9"/>
  <c r="G300" i="9"/>
  <c r="E300" i="9" s="1"/>
  <c r="B300" i="9" s="1"/>
  <c r="M228" i="9"/>
  <c r="G226" i="9"/>
  <c r="E226" i="9" s="1"/>
  <c r="B226" i="9" s="1"/>
  <c r="G222" i="9"/>
  <c r="E222" i="9" s="1"/>
  <c r="B222" i="9" s="1"/>
  <c r="G218" i="9"/>
  <c r="E218" i="9" s="1"/>
  <c r="B218"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H309" i="9"/>
  <c r="H308" i="9"/>
  <c r="E308" i="9" s="1"/>
  <c r="B308" i="9" s="1"/>
  <c r="G301" i="9"/>
  <c r="E301" i="9" s="1"/>
  <c r="B301" i="9" s="1"/>
  <c r="L228" i="9"/>
  <c r="G227" i="9"/>
  <c r="E227" i="9" s="1"/>
  <c r="B227" i="9" s="1"/>
  <c r="G223" i="9"/>
  <c r="E223" i="9" s="1"/>
  <c r="B223" i="9" s="1"/>
  <c r="G219" i="9"/>
  <c r="E219" i="9" s="1"/>
  <c r="B219" i="9" s="1"/>
  <c r="G310" i="9"/>
  <c r="E310" i="9" s="1"/>
  <c r="B310" i="9" s="1"/>
  <c r="G309" i="9"/>
  <c r="E309" i="9" s="1"/>
  <c r="B309" i="9" s="1"/>
  <c r="G302" i="9"/>
  <c r="E302" i="9" s="1"/>
  <c r="B302" i="9" s="1"/>
  <c r="G225" i="9"/>
  <c r="E225" i="9" s="1"/>
  <c r="B225" i="9" s="1"/>
  <c r="G221" i="9"/>
  <c r="E221" i="9" s="1"/>
  <c r="B221" i="9" s="1"/>
  <c r="G217" i="9"/>
  <c r="E217" i="9" s="1"/>
  <c r="B21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15" i="9"/>
  <c r="E215" i="9" s="1"/>
  <c r="B215" i="9" s="1"/>
  <c r="G207" i="9"/>
  <c r="E207" i="9" s="1"/>
  <c r="B207" i="9" s="1"/>
  <c r="G180" i="9"/>
  <c r="H179" i="9"/>
  <c r="G220" i="9"/>
  <c r="E220" i="9" s="1"/>
  <c r="B220" i="9" s="1"/>
  <c r="G179" i="9"/>
  <c r="G178" i="9"/>
  <c r="E178" i="9" s="1"/>
  <c r="B178" i="9" s="1"/>
  <c r="G177" i="9"/>
  <c r="E177" i="9" s="1"/>
  <c r="B177" i="9" s="1"/>
  <c r="G176" i="9"/>
  <c r="E176" i="9" s="1"/>
  <c r="B176" i="9" s="1"/>
  <c r="G175" i="9"/>
  <c r="E175" i="9" s="1"/>
  <c r="B175" i="9" s="1"/>
  <c r="G174" i="9"/>
  <c r="E174" i="9" s="1"/>
  <c r="B174" i="9" s="1"/>
  <c r="I10" i="9"/>
  <c r="B150" i="9"/>
  <c r="G216" i="9"/>
  <c r="E216" i="9" s="1"/>
  <c r="B216" i="9" s="1"/>
  <c r="D44" i="8"/>
  <c r="B142" i="9"/>
  <c r="B162" i="9"/>
  <c r="B170" i="9"/>
  <c r="E148" i="9"/>
  <c r="B148" i="9" s="1"/>
  <c r="B291" i="9"/>
  <c r="B238" i="9"/>
  <c r="B247" i="9"/>
  <c r="B279" i="9"/>
  <c r="B229" i="9"/>
  <c r="B237" i="9"/>
  <c r="B245" i="9"/>
  <c r="B253" i="9"/>
  <c r="B261" i="9"/>
  <c r="B269" i="9"/>
  <c r="B277" i="9"/>
  <c r="B285" i="9"/>
  <c r="F341" i="9"/>
  <c r="F251" i="9"/>
  <c r="B251" i="9" s="1"/>
  <c r="F259" i="9"/>
  <c r="B259" i="9" s="1"/>
  <c r="F267" i="9"/>
  <c r="B267" i="9" s="1"/>
  <c r="F275" i="9"/>
  <c r="B275" i="9" s="1"/>
  <c r="F283" i="9"/>
  <c r="B283" i="9" s="1"/>
  <c r="F291" i="9"/>
  <c r="B233" i="9"/>
  <c r="B241" i="9"/>
  <c r="B249" i="9"/>
  <c r="B257" i="9"/>
  <c r="B265" i="9"/>
  <c r="B273" i="9"/>
  <c r="B281" i="9"/>
  <c r="B289" i="9"/>
  <c r="F231" i="9"/>
  <c r="B231" i="9" s="1"/>
  <c r="F239" i="9"/>
  <c r="B239" i="9" s="1"/>
  <c r="F247" i="9"/>
  <c r="F255" i="9"/>
  <c r="B255" i="9" s="1"/>
  <c r="F263" i="9"/>
  <c r="B263" i="9" s="1"/>
  <c r="F271" i="9"/>
  <c r="B271" i="9" s="1"/>
  <c r="F279" i="9"/>
  <c r="F287" i="9"/>
  <c r="B287" i="9" s="1"/>
  <c r="B294" i="9"/>
  <c r="F373" i="4" l="1"/>
  <c r="H642" i="1"/>
  <c r="G422" i="1"/>
  <c r="E535" i="4"/>
  <c r="D529" i="1" s="1"/>
  <c r="F228" i="9"/>
  <c r="B228" i="9" s="1"/>
  <c r="G407" i="1"/>
  <c r="H407" i="1"/>
  <c r="E360" i="4"/>
  <c r="E418" i="4" s="1"/>
  <c r="D413" i="1" s="1"/>
  <c r="G368" i="1"/>
  <c r="F273" i="4"/>
  <c r="H269" i="1"/>
  <c r="G270" i="1"/>
  <c r="H270" i="1"/>
  <c r="G218" i="1"/>
  <c r="H218" i="1"/>
  <c r="G217" i="1"/>
  <c r="H217" i="1"/>
  <c r="G166" i="1"/>
  <c r="H24" i="9"/>
  <c r="E24" i="9" s="1"/>
  <c r="B24" i="9" s="1"/>
  <c r="F153" i="4"/>
  <c r="F647" i="4"/>
  <c r="G641" i="1"/>
  <c r="H641" i="1"/>
  <c r="G342" i="9"/>
  <c r="E342" i="9" s="1"/>
  <c r="B342" i="9" s="1"/>
  <c r="C1622" i="1"/>
  <c r="G1622" i="1" s="1"/>
  <c r="C1628" i="1"/>
  <c r="H1622" i="1"/>
  <c r="H1585" i="1"/>
  <c r="G1585" i="1"/>
  <c r="G316" i="1"/>
  <c r="H316" i="1"/>
  <c r="G116" i="1"/>
  <c r="H116" i="1"/>
  <c r="H87" i="1"/>
  <c r="G87" i="1"/>
  <c r="H19" i="1"/>
  <c r="G19" i="1"/>
  <c r="E176" i="5"/>
  <c r="D1180" i="1" s="1"/>
  <c r="I23" i="3"/>
  <c r="D1181" i="1"/>
  <c r="G1093" i="1"/>
  <c r="H1093" i="1"/>
  <c r="F49" i="4"/>
  <c r="C45" i="1"/>
  <c r="F164" i="4"/>
  <c r="C160" i="1"/>
  <c r="I1550" i="1"/>
  <c r="G343" i="9"/>
  <c r="E343" i="9" s="1"/>
  <c r="B343" i="9" s="1"/>
  <c r="K1480" i="9"/>
  <c r="C1621" i="1"/>
  <c r="I38" i="3"/>
  <c r="E180" i="9"/>
  <c r="B180" i="9" s="1"/>
  <c r="F274" i="5"/>
  <c r="D251" i="5"/>
  <c r="C1278" i="1"/>
  <c r="B345" i="9"/>
  <c r="E344" i="9"/>
  <c r="I10" i="3" s="1"/>
  <c r="F147" i="5"/>
  <c r="C1152" i="1"/>
  <c r="F491" i="4"/>
  <c r="C485" i="1"/>
  <c r="H198" i="1"/>
  <c r="G198" i="1"/>
  <c r="F125" i="4"/>
  <c r="C121" i="1"/>
  <c r="E6" i="4"/>
  <c r="D3" i="1"/>
  <c r="F479" i="4"/>
  <c r="C473" i="1"/>
  <c r="E152" i="4"/>
  <c r="D149" i="1"/>
  <c r="I1551" i="1"/>
  <c r="H19" i="9"/>
  <c r="E19" i="9" s="1"/>
  <c r="B19" i="9" s="1"/>
  <c r="E179" i="9"/>
  <c r="B179" i="9" s="1"/>
  <c r="F129" i="6"/>
  <c r="C1525" i="1"/>
  <c r="F69" i="5"/>
  <c r="H22" i="3"/>
  <c r="C1074" i="1"/>
  <c r="E316" i="9"/>
  <c r="B316" i="9" s="1"/>
  <c r="F82" i="4"/>
  <c r="C78" i="1"/>
  <c r="F106" i="4"/>
  <c r="C102" i="1"/>
  <c r="D6" i="4"/>
  <c r="I24" i="3"/>
  <c r="D1255" i="1"/>
  <c r="D303" i="1"/>
  <c r="E430" i="4"/>
  <c r="I1553" i="1"/>
  <c r="I1554" i="1"/>
  <c r="I1541" i="1"/>
  <c r="H27" i="3"/>
  <c r="F35" i="6"/>
  <c r="C1431" i="1"/>
  <c r="D141" i="6"/>
  <c r="F597" i="4"/>
  <c r="C591" i="1"/>
  <c r="G336" i="9"/>
  <c r="E336" i="9" s="1"/>
  <c r="B336" i="9" s="1"/>
  <c r="F178" i="5"/>
  <c r="D177" i="5"/>
  <c r="C1182" i="1"/>
  <c r="F7" i="5"/>
  <c r="H21" i="3"/>
  <c r="D6" i="5"/>
  <c r="C1012" i="1"/>
  <c r="E315" i="9"/>
  <c r="B315" i="9" s="1"/>
  <c r="D535" i="4"/>
  <c r="D430" i="4"/>
  <c r="F431" i="4"/>
  <c r="C425" i="1"/>
  <c r="F230" i="4"/>
  <c r="C226" i="1"/>
  <c r="D152" i="4"/>
  <c r="F140" i="4"/>
  <c r="C136" i="1"/>
  <c r="E69" i="5"/>
  <c r="F361" i="4"/>
  <c r="D360" i="4"/>
  <c r="C356" i="1"/>
  <c r="F309" i="4"/>
  <c r="D308" i="4"/>
  <c r="C304" i="1"/>
  <c r="F7" i="4"/>
  <c r="F522" i="4"/>
  <c r="C516" i="1"/>
  <c r="F202" i="4"/>
  <c r="I1543" i="1"/>
  <c r="E417" i="4" l="1"/>
  <c r="D412" i="1" s="1"/>
  <c r="D355" i="1"/>
  <c r="G1628" i="1"/>
  <c r="H1628" i="1"/>
  <c r="F535" i="4"/>
  <c r="D640" i="4"/>
  <c r="C529" i="1"/>
  <c r="F141" i="6"/>
  <c r="H30" i="3"/>
  <c r="C1537" i="1"/>
  <c r="G347" i="9"/>
  <c r="E347" i="9" s="1"/>
  <c r="F6" i="4"/>
  <c r="H16" i="3"/>
  <c r="D422" i="4"/>
  <c r="C2" i="1"/>
  <c r="H149" i="1"/>
  <c r="G149" i="1"/>
  <c r="G3" i="1"/>
  <c r="H3" i="1"/>
  <c r="G485" i="1"/>
  <c r="H485" i="1"/>
  <c r="H304" i="1"/>
  <c r="G304" i="1"/>
  <c r="H425" i="1"/>
  <c r="G425" i="1"/>
  <c r="H1431" i="1"/>
  <c r="G1431" i="1"/>
  <c r="H9" i="3"/>
  <c r="H78" i="1"/>
  <c r="G78" i="1"/>
  <c r="E299" i="4"/>
  <c r="E300" i="4" s="1"/>
  <c r="D296" i="1" s="1"/>
  <c r="I17" i="3"/>
  <c r="D148" i="1"/>
  <c r="E422" i="4"/>
  <c r="I16" i="3"/>
  <c r="D2" i="1"/>
  <c r="G45" i="1"/>
  <c r="H45" i="1"/>
  <c r="H356" i="1"/>
  <c r="G356" i="1"/>
  <c r="D418" i="4"/>
  <c r="F360" i="4"/>
  <c r="C355" i="1"/>
  <c r="H516" i="1"/>
  <c r="G516" i="1"/>
  <c r="D417" i="4"/>
  <c r="F308" i="4"/>
  <c r="C303" i="1"/>
  <c r="F152" i="4"/>
  <c r="H17" i="3"/>
  <c r="D299" i="4"/>
  <c r="C148" i="1"/>
  <c r="G1012" i="1"/>
  <c r="H1012" i="1"/>
  <c r="G1182" i="1"/>
  <c r="H1182" i="1"/>
  <c r="H591" i="1"/>
  <c r="G591" i="1"/>
  <c r="H473" i="1"/>
  <c r="G473" i="1"/>
  <c r="G121" i="1"/>
  <c r="H121" i="1"/>
  <c r="G1152" i="1"/>
  <c r="H1152" i="1"/>
  <c r="G1278" i="1"/>
  <c r="H1278" i="1"/>
  <c r="E341" i="9"/>
  <c r="G136" i="1"/>
  <c r="H136" i="1"/>
  <c r="I22" i="3"/>
  <c r="D1074" i="1"/>
  <c r="G1074" i="1" s="1"/>
  <c r="E6" i="5"/>
  <c r="H226" i="1"/>
  <c r="G226" i="1"/>
  <c r="D639" i="4"/>
  <c r="F430" i="4"/>
  <c r="C424" i="1"/>
  <c r="G306" i="9"/>
  <c r="E306" i="9" s="1"/>
  <c r="B306" i="9" s="1"/>
  <c r="F6" i="5"/>
  <c r="C1011" i="1"/>
  <c r="D176" i="5"/>
  <c r="H23" i="3"/>
  <c r="F177" i="5"/>
  <c r="C1181" i="1"/>
  <c r="E639" i="4"/>
  <c r="D633" i="1" s="1"/>
  <c r="D424" i="1"/>
  <c r="E640" i="4"/>
  <c r="D634" i="1" s="1"/>
  <c r="H102" i="1"/>
  <c r="G102" i="1"/>
  <c r="H1525" i="1"/>
  <c r="G1525" i="1"/>
  <c r="H24" i="3"/>
  <c r="F251" i="5"/>
  <c r="C1255" i="1"/>
  <c r="H1621" i="1"/>
  <c r="G1621" i="1"/>
  <c r="H11" i="3"/>
  <c r="H160" i="1"/>
  <c r="G160" i="1"/>
  <c r="G1255" i="1" l="1"/>
  <c r="H1255" i="1"/>
  <c r="K3" i="9"/>
  <c r="I9" i="3"/>
  <c r="D643" i="4"/>
  <c r="F422" i="4"/>
  <c r="C417" i="1"/>
  <c r="F639" i="4"/>
  <c r="C633" i="1"/>
  <c r="H355" i="1"/>
  <c r="G355" i="1"/>
  <c r="F176" i="5"/>
  <c r="C1180" i="1"/>
  <c r="G299" i="9"/>
  <c r="F417" i="4"/>
  <c r="C412" i="1"/>
  <c r="E301" i="4"/>
  <c r="D297" i="1" s="1"/>
  <c r="E423" i="4"/>
  <c r="E424" i="4" s="1"/>
  <c r="D419" i="1" s="1"/>
  <c r="D295" i="1"/>
  <c r="H1074" i="1"/>
  <c r="B347" i="9"/>
  <c r="E346" i="9"/>
  <c r="G529" i="1"/>
  <c r="H529" i="1"/>
  <c r="N3" i="9"/>
  <c r="I11" i="3"/>
  <c r="G1181" i="1"/>
  <c r="H1181" i="1"/>
  <c r="H8" i="3"/>
  <c r="G1011" i="1"/>
  <c r="H1011" i="1"/>
  <c r="H424" i="1"/>
  <c r="G424" i="1"/>
  <c r="F418" i="4"/>
  <c r="C413" i="1"/>
  <c r="E643" i="4"/>
  <c r="D417" i="1"/>
  <c r="H1537" i="1"/>
  <c r="G1537" i="1"/>
  <c r="F640" i="4"/>
  <c r="C634" i="1"/>
  <c r="D301" i="4"/>
  <c r="F299" i="4"/>
  <c r="D423" i="4"/>
  <c r="D424" i="4" s="1"/>
  <c r="C295" i="1"/>
  <c r="H299" i="9"/>
  <c r="D1011" i="1"/>
  <c r="H148" i="1"/>
  <c r="G148" i="1"/>
  <c r="H303" i="1"/>
  <c r="G303" i="1"/>
  <c r="H2" i="1"/>
  <c r="G2" i="1"/>
  <c r="D300" i="4"/>
  <c r="F424" i="4" l="1"/>
  <c r="C419" i="1"/>
  <c r="F301" i="4"/>
  <c r="C297" i="1"/>
  <c r="G295" i="1"/>
  <c r="H295" i="1"/>
  <c r="H634" i="1"/>
  <c r="G634" i="1"/>
  <c r="E644" i="4"/>
  <c r="E645" i="4" s="1"/>
  <c r="E425" i="4"/>
  <c r="D420" i="1" s="1"/>
  <c r="D418" i="1"/>
  <c r="H20" i="9"/>
  <c r="E299" i="9"/>
  <c r="M3" i="9"/>
  <c r="G1180" i="1"/>
  <c r="H1180" i="1"/>
  <c r="H633" i="1"/>
  <c r="G633" i="1"/>
  <c r="D425" i="4"/>
  <c r="F423" i="4"/>
  <c r="D644" i="4"/>
  <c r="C418" i="1"/>
  <c r="G20" i="9"/>
  <c r="F300" i="4"/>
  <c r="C296" i="1"/>
  <c r="D637" i="1"/>
  <c r="H412" i="1"/>
  <c r="G412" i="1"/>
  <c r="D645" i="4"/>
  <c r="F643" i="4"/>
  <c r="C637" i="1"/>
  <c r="H413" i="1"/>
  <c r="G413" i="1"/>
  <c r="H417" i="1"/>
  <c r="G417" i="1"/>
  <c r="E20" i="9" l="1"/>
  <c r="B20" i="9" s="1"/>
  <c r="F425" i="4"/>
  <c r="C420" i="1"/>
  <c r="G297" i="1"/>
  <c r="H297" i="1"/>
  <c r="F645" i="4"/>
  <c r="C639" i="1"/>
  <c r="D639" i="1"/>
  <c r="H418" i="1"/>
  <c r="G418" i="1"/>
  <c r="G296" i="1"/>
  <c r="H296" i="1"/>
  <c r="D646" i="4"/>
  <c r="F644" i="4"/>
  <c r="C638" i="1"/>
  <c r="H334" i="9"/>
  <c r="G334" i="9"/>
  <c r="H419" i="1"/>
  <c r="G419" i="1"/>
  <c r="H637" i="1"/>
  <c r="G637" i="1"/>
  <c r="B299" i="9"/>
  <c r="E646" i="4"/>
  <c r="D638" i="1"/>
  <c r="E650" i="4" l="1"/>
  <c r="D640" i="1"/>
  <c r="E649" i="4"/>
  <c r="E334" i="9"/>
  <c r="D650" i="4"/>
  <c r="F646" i="4"/>
  <c r="C640" i="1"/>
  <c r="G639" i="1"/>
  <c r="H639" i="1"/>
  <c r="D649" i="4"/>
  <c r="H420" i="1"/>
  <c r="G420" i="1"/>
  <c r="G638" i="1"/>
  <c r="H638" i="1"/>
  <c r="G297" i="9" l="1"/>
  <c r="E297" i="9" s="1"/>
  <c r="B297" i="9" s="1"/>
  <c r="B334" i="9"/>
  <c r="E298" i="9"/>
  <c r="I8" i="3" s="1"/>
  <c r="G640" i="1"/>
  <c r="H640" i="1"/>
  <c r="H18" i="3"/>
  <c r="F649" i="4"/>
  <c r="C643" i="1"/>
  <c r="I18" i="3"/>
  <c r="D643" i="1"/>
  <c r="H19" i="3"/>
  <c r="F650" i="4"/>
  <c r="C644" i="1"/>
  <c r="I19" i="3"/>
  <c r="D644" i="1"/>
  <c r="H7" i="3" l="1"/>
  <c r="J3" i="9" s="1"/>
  <c r="H644" i="1"/>
  <c r="G644" i="1"/>
  <c r="G643" i="1"/>
  <c r="H643" i="1"/>
  <c r="G295" i="9" l="1"/>
  <c r="H295" i="9"/>
  <c r="L293" i="9"/>
  <c r="F293" i="9" s="1"/>
  <c r="G18" i="9"/>
  <c r="H18" i="9"/>
  <c r="H22" i="9"/>
  <c r="I5" i="9"/>
  <c r="K11" i="9"/>
  <c r="H16" i="9"/>
  <c r="I6" i="9"/>
  <c r="K12" i="9"/>
  <c r="G17" i="9"/>
  <c r="K5" i="9"/>
  <c r="J10" i="9"/>
  <c r="M16" i="9"/>
  <c r="G22" i="9"/>
  <c r="K6" i="9"/>
  <c r="J11" i="9"/>
  <c r="I17" i="9"/>
  <c r="K13" i="9"/>
  <c r="M15" i="9"/>
  <c r="K9" i="9"/>
  <c r="K10" i="9"/>
  <c r="H21" i="9"/>
  <c r="K7" i="9"/>
  <c r="J12" i="9"/>
  <c r="J17" i="9"/>
  <c r="K8" i="9"/>
  <c r="J13" i="9"/>
  <c r="J6" i="9"/>
  <c r="I11" i="9"/>
  <c r="H17" i="9"/>
  <c r="J7" i="9"/>
  <c r="I12" i="9"/>
  <c r="G21" i="9"/>
  <c r="G16" i="9"/>
  <c r="J8" i="9"/>
  <c r="I13" i="9"/>
  <c r="J9" i="9"/>
  <c r="H15" i="9"/>
  <c r="I7" i="9"/>
  <c r="E7" i="9" s="1"/>
  <c r="B7" i="9" s="1"/>
  <c r="I8" i="9"/>
  <c r="I9" i="9"/>
  <c r="G15" i="9"/>
  <c r="J5" i="9"/>
  <c r="L16" i="9"/>
  <c r="L15" i="9"/>
  <c r="E15" i="9" l="1"/>
  <c r="F15" i="9"/>
  <c r="E9" i="9"/>
  <c r="B9" i="9" s="1"/>
  <c r="E16" i="9"/>
  <c r="E22" i="9"/>
  <c r="B22" i="9" s="1"/>
  <c r="E295" i="9"/>
  <c r="B295" i="9" s="1"/>
  <c r="E11" i="9"/>
  <c r="B11" i="9" s="1"/>
  <c r="F16" i="9"/>
  <c r="E8" i="9"/>
  <c r="B8" i="9" s="1"/>
  <c r="E13" i="9"/>
  <c r="B13" i="9" s="1"/>
  <c r="E12" i="9"/>
  <c r="B12" i="9" s="1"/>
  <c r="E21" i="9"/>
  <c r="B21" i="9" s="1"/>
  <c r="E17" i="9"/>
  <c r="B17" i="9" s="1"/>
  <c r="E18" i="9"/>
  <c r="B18" i="9" s="1"/>
  <c r="E5" i="9"/>
  <c r="B293" i="9"/>
  <c r="F23" i="9"/>
  <c r="E10" i="9"/>
  <c r="B10" i="9" s="1"/>
  <c r="E6" i="9"/>
  <c r="B6" i="9" s="1"/>
  <c r="B15" i="9" l="1"/>
  <c r="F14" i="9"/>
  <c r="F3" i="9" s="1"/>
  <c r="E23" i="9"/>
  <c r="I7" i="3" s="1"/>
  <c r="B16" i="9"/>
  <c r="B5" i="9"/>
  <c r="E4"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<sst xmlns="http://schemas.openxmlformats.org/spreadsheetml/2006/main" count="4719" uniqueCount="3651">
  <si>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</si>
  <si>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</si>
  <si>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</si>
  <si>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</si>
  <si>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</si>
  <si>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</si>
  <si>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</si>
  <si>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</si>
  <si>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</si>
  <si>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</si>
  <si>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</si>
  <si>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</si>
  <si>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</si>
  <si>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</si>
  <si>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</si>
  <si>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</si>
  <si>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</si>
  <si>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</si>
  <si>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</si>
  <si>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</si>
  <si>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</si>
  <si>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</si>
  <si>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</si>
  <si>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</si>
  <si>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</si>
  <si>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</si>
  <si>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</si>
  <si>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</si>
  <si>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</si>
  <si>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</si>
  <si>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</si>
  <si>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PREKO</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</si>
  <si>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</si>
  <si>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</si>
  <si>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</si>
  <si>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</si>
  <si>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</si>
  <si>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</si>
  <si>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</si>
  <si>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</si>
  <si>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</si>
  <si>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</si>
  <si>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</si>
  <si>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</si>
  <si>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</si>
  <si>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</si>
  <si>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</si>
  <si>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</si>
  <si>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</si>
  <si>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</si>
  <si>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</si>
  <si>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</si>
  <si>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</si>
  <si>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</si>
  <si>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</si>
  <si>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</si>
  <si>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35079 - OPĆINA PREKO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</si>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</sst>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2160866.1999999997</v>
      </c>
      <c r="D2" s="6">
        <f>'PR-RAS'!E6</f>
        <v>2054765.9900000002</v>
      </c>
      <c r="E2" s="6">
        <v>0</v>
      </c>
      <c r="F2" s="6">
        <v>0</v>
      </c>
      <c r="G2" s="7">
        <f t="shared" ref="G2:G274" si="0">(B2/1000)*(C2*1+D2*2)</f>
        <v>6270.3981800000001</v>
      </c>
      <c r="H2" s="7">
        <f t="shared" ref="H2:H274" si="1">ABS(C2-ROUND(C2,0))+ABS(D2-ROUND(D2,0))</f>
        <v>0.20999999949708581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1255715.26</v>
      </c>
      <c r="D3" s="1">
        <f>'PR-RAS'!E7</f>
        <v>1201040.8699999999</v>
      </c>
      <c r="E3" s="1">
        <v>0</v>
      </c>
      <c r="F3" s="1">
        <v>0</v>
      </c>
      <c r="G3" s="2">
        <f t="shared" si="0"/>
        <v>7315.5940000000001</v>
      </c>
      <c r="H3" s="2">
        <f t="shared" si="1"/>
        <v>0.39000000013038516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728365.07000000007</v>
      </c>
      <c r="D4" s="1">
        <f>'PR-RAS'!E8</f>
        <v>893889.69</v>
      </c>
      <c r="E4" s="1">
        <v>0</v>
      </c>
      <c r="F4" s="1">
        <v>0</v>
      </c>
      <c r="G4" s="2">
        <f t="shared" si="0"/>
        <v>7548.4333500000012</v>
      </c>
      <c r="H4" s="2">
        <f t="shared" si="1"/>
        <v>0.38000000012107193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650360.76</v>
      </c>
      <c r="D5" s="1">
        <f>'PR-RAS'!E9</f>
        <v>766668.83</v>
      </c>
      <c r="E5" s="1">
        <v>0</v>
      </c>
      <c r="F5" s="1">
        <v>0</v>
      </c>
      <c r="G5" s="2">
        <f t="shared" si="0"/>
        <v>8734.7936800000007</v>
      </c>
      <c r="H5" s="2">
        <f t="shared" si="1"/>
        <v>0.41000000003259629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60581.1</v>
      </c>
      <c r="D6" s="1">
        <f>'PR-RAS'!E10</f>
        <v>55317.58</v>
      </c>
      <c r="E6" s="1">
        <v>0</v>
      </c>
      <c r="F6" s="1">
        <v>0</v>
      </c>
      <c r="G6" s="2">
        <f t="shared" si="0"/>
        <v>856.08130000000006</v>
      </c>
      <c r="H6" s="2">
        <f t="shared" si="1"/>
        <v>0.51999999999679858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73435.7</v>
      </c>
      <c r="D7" s="1">
        <f>'PR-RAS'!E11</f>
        <v>79675.12</v>
      </c>
      <c r="E7" s="1">
        <v>0</v>
      </c>
      <c r="F7" s="1">
        <v>0</v>
      </c>
      <c r="G7" s="2">
        <f t="shared" si="0"/>
        <v>1396.7156400000001</v>
      </c>
      <c r="H7" s="2">
        <f t="shared" si="1"/>
        <v>0.41999999999825377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26520.9</v>
      </c>
      <c r="D8" s="1">
        <f>'PR-RAS'!E12</f>
        <v>80154.31</v>
      </c>
      <c r="E8" s="1">
        <v>0</v>
      </c>
      <c r="F8" s="1">
        <v>0</v>
      </c>
      <c r="G8" s="2">
        <f t="shared" si="0"/>
        <v>1307.80664</v>
      </c>
      <c r="H8" s="2">
        <f t="shared" si="1"/>
        <v>0.4099999999962165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59055.65</v>
      </c>
      <c r="D9" s="1">
        <f>'PR-RAS'!E13</f>
        <v>43849.79</v>
      </c>
      <c r="E9" s="1">
        <v>0</v>
      </c>
      <c r="F9" s="1">
        <v>0</v>
      </c>
      <c r="G9" s="2">
        <f t="shared" si="0"/>
        <v>1174.0418400000001</v>
      </c>
      <c r="H9" s="2">
        <f t="shared" si="1"/>
        <v>0.55999999999767169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9.42</v>
      </c>
      <c r="D10" s="1">
        <f>'PR-RAS'!E14</f>
        <v>9.42</v>
      </c>
      <c r="E10" s="1">
        <v>0</v>
      </c>
      <c r="F10" s="1">
        <v>0</v>
      </c>
      <c r="G10" s="2">
        <f t="shared" si="0"/>
        <v>0.25433999999999996</v>
      </c>
      <c r="H10" s="2">
        <f t="shared" si="1"/>
        <v>0.83999999999999986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141598.46</v>
      </c>
      <c r="D11" s="1">
        <f>'PR-RAS'!E15</f>
        <v>131785.35999999999</v>
      </c>
      <c r="E11" s="1">
        <v>0</v>
      </c>
      <c r="F11" s="1">
        <v>0</v>
      </c>
      <c r="G11" s="2">
        <f t="shared" si="0"/>
        <v>4051.6917999999996</v>
      </c>
      <c r="H11" s="2">
        <f t="shared" si="1"/>
        <v>0.81999999997788109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521138.12</v>
      </c>
      <c r="D19" s="1">
        <f>'PR-RAS'!E23</f>
        <v>294791</v>
      </c>
      <c r="E19" s="1">
        <v>0</v>
      </c>
      <c r="F19" s="1">
        <v>0</v>
      </c>
      <c r="G19" s="2">
        <f t="shared" si="0"/>
        <v>19992.962159999999</v>
      </c>
      <c r="H19" s="2">
        <f t="shared" si="1"/>
        <v>0.11999999999534339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289648.31</v>
      </c>
      <c r="D20" s="1">
        <f>'PR-RAS'!E24</f>
        <v>23950.93</v>
      </c>
      <c r="E20" s="1">
        <v>0</v>
      </c>
      <c r="F20" s="1">
        <v>0</v>
      </c>
      <c r="G20" s="2">
        <f t="shared" si="0"/>
        <v>6413.4532299999992</v>
      </c>
      <c r="H20" s="2">
        <f t="shared" si="1"/>
        <v>0.37999999999738066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231489.81</v>
      </c>
      <c r="D23" s="1">
        <f>'PR-RAS'!E27</f>
        <v>270840.07</v>
      </c>
      <c r="E23" s="1">
        <v>0</v>
      </c>
      <c r="F23" s="1">
        <v>0</v>
      </c>
      <c r="G23" s="2">
        <f t="shared" si="0"/>
        <v>17009.738899999997</v>
      </c>
      <c r="H23" s="2">
        <f t="shared" si="1"/>
        <v>0.26000000000931323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6212.07</v>
      </c>
      <c r="D25" s="1">
        <f>'PR-RAS'!E29</f>
        <v>12360.18</v>
      </c>
      <c r="E25" s="1">
        <v>0</v>
      </c>
      <c r="F25" s="1">
        <v>0</v>
      </c>
      <c r="G25" s="2">
        <f t="shared" si="0"/>
        <v>742.37832000000003</v>
      </c>
      <c r="H25" s="2">
        <f t="shared" si="1"/>
        <v>0.25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6212.07</v>
      </c>
      <c r="D27" s="1">
        <f>'PR-RAS'!E31</f>
        <v>12360.18</v>
      </c>
      <c r="E27" s="1">
        <v>0</v>
      </c>
      <c r="F27" s="1">
        <v>0</v>
      </c>
      <c r="G27" s="2">
        <f t="shared" si="0"/>
        <v>804.24317999999994</v>
      </c>
      <c r="H27" s="2">
        <f t="shared" si="1"/>
        <v>0.25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300947.84999999998</v>
      </c>
      <c r="D45" s="1">
        <f>'PR-RAS'!E49</f>
        <v>178322.65000000002</v>
      </c>
      <c r="E45" s="1">
        <v>0</v>
      </c>
      <c r="F45" s="1">
        <v>0</v>
      </c>
      <c r="G45" s="2">
        <f t="shared" si="0"/>
        <v>28934.098599999998</v>
      </c>
      <c r="H45" s="2">
        <f t="shared" si="1"/>
        <v>0.5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19691.349999999999</v>
      </c>
      <c r="D49" s="1">
        <f>'PR-RAS'!E53</f>
        <v>0</v>
      </c>
      <c r="E49" s="1">
        <v>0</v>
      </c>
      <c r="F49" s="1">
        <v>0</v>
      </c>
      <c r="G49" s="2">
        <f t="shared" si="0"/>
        <v>945.1848</v>
      </c>
      <c r="H49" s="2">
        <f t="shared" si="1"/>
        <v>0.34999999999854481</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19691.349999999999</v>
      </c>
      <c r="D53" s="1">
        <f>'PR-RAS'!E57</f>
        <v>0</v>
      </c>
      <c r="E53" s="1">
        <v>0</v>
      </c>
      <c r="F53" s="1">
        <v>0</v>
      </c>
      <c r="G53" s="2">
        <f t="shared" si="0"/>
        <v>1023.9501999999999</v>
      </c>
      <c r="H53" s="2">
        <f t="shared" si="1"/>
        <v>0.34999999999854481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152486.25</v>
      </c>
      <c r="D54" s="1">
        <f>'PR-RAS'!E58</f>
        <v>57006.53</v>
      </c>
      <c r="E54" s="1">
        <v>0</v>
      </c>
      <c r="F54" s="1">
        <v>0</v>
      </c>
      <c r="G54" s="2">
        <f t="shared" si="0"/>
        <v>14124.46343</v>
      </c>
      <c r="H54" s="2">
        <f t="shared" si="1"/>
        <v>0.72000000000116415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52486.25</v>
      </c>
      <c r="D55" s="1">
        <f>'PR-RAS'!E59</f>
        <v>57006.53</v>
      </c>
      <c r="E55" s="1">
        <v>0</v>
      </c>
      <c r="F55" s="1">
        <v>0</v>
      </c>
      <c r="G55" s="2">
        <f t="shared" si="0"/>
        <v>8990.962739999999</v>
      </c>
      <c r="H55" s="2">
        <f t="shared" si="1"/>
        <v>0.72000000000116415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100000</v>
      </c>
      <c r="D56" s="1">
        <f>'PR-RAS'!E60</f>
        <v>0</v>
      </c>
      <c r="E56" s="1">
        <v>0</v>
      </c>
      <c r="F56" s="1">
        <v>0</v>
      </c>
      <c r="G56" s="2">
        <f t="shared" si="0"/>
        <v>5500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53821.88</v>
      </c>
      <c r="E57" s="1">
        <v>0</v>
      </c>
      <c r="F57" s="1">
        <v>0</v>
      </c>
      <c r="G57" s="2">
        <f t="shared" si="0"/>
        <v>6028.0505599999997</v>
      </c>
      <c r="H57" s="2">
        <f t="shared" si="1"/>
        <v>0.12000000000261934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53821.88</v>
      </c>
      <c r="E59" s="1">
        <v>0</v>
      </c>
      <c r="F59" s="1">
        <v>0</v>
      </c>
      <c r="G59" s="2">
        <f t="shared" si="0"/>
        <v>6243.3380800000004</v>
      </c>
      <c r="H59" s="2">
        <f t="shared" si="1"/>
        <v>0.12000000000261934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128770.25</v>
      </c>
      <c r="D70" s="1">
        <f>'PR-RAS'!E74</f>
        <v>67494.240000000005</v>
      </c>
      <c r="E70" s="1">
        <v>0</v>
      </c>
      <c r="F70" s="1">
        <v>0</v>
      </c>
      <c r="G70" s="2">
        <f t="shared" si="0"/>
        <v>18199.352370000001</v>
      </c>
      <c r="H70" s="2">
        <f t="shared" si="1"/>
        <v>0.49000000000523869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128770.25</v>
      </c>
      <c r="D71" s="1">
        <f>'PR-RAS'!E75</f>
        <v>67494.240000000005</v>
      </c>
      <c r="E71" s="1">
        <v>0</v>
      </c>
      <c r="F71" s="1">
        <v>0</v>
      </c>
      <c r="G71" s="2">
        <f t="shared" si="0"/>
        <v>18463.111100000002</v>
      </c>
      <c r="H71" s="2">
        <f t="shared" si="1"/>
        <v>0.49000000000523869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89069.920000000013</v>
      </c>
      <c r="D78" s="1">
        <f>'PR-RAS'!E82</f>
        <v>115339.84000000001</v>
      </c>
      <c r="E78" s="1">
        <v>0</v>
      </c>
      <c r="F78" s="1">
        <v>0</v>
      </c>
      <c r="G78" s="2">
        <f t="shared" si="0"/>
        <v>24620.719200000003</v>
      </c>
      <c r="H78" s="2">
        <f t="shared" si="1"/>
        <v>0.23999999997613486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284.45999999999998</v>
      </c>
      <c r="D79" s="1">
        <f>'PR-RAS'!E83</f>
        <v>134.08000000000001</v>
      </c>
      <c r="E79" s="1">
        <v>0</v>
      </c>
      <c r="F79" s="1">
        <v>0</v>
      </c>
      <c r="G79" s="2">
        <f t="shared" si="0"/>
        <v>43.10436</v>
      </c>
      <c r="H79" s="2">
        <f t="shared" si="1"/>
        <v>0.53999999999999204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284.45999999999998</v>
      </c>
      <c r="D81" s="1">
        <f>'PR-RAS'!E85</f>
        <v>134.08000000000001</v>
      </c>
      <c r="E81" s="1">
        <v>0</v>
      </c>
      <c r="F81" s="1">
        <v>0</v>
      </c>
      <c r="G81" s="2">
        <f t="shared" si="0"/>
        <v>44.209600000000002</v>
      </c>
      <c r="H81" s="2">
        <f t="shared" si="1"/>
        <v>0.53999999999999204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88785.46</v>
      </c>
      <c r="D87" s="1">
        <f>'PR-RAS'!E91</f>
        <v>115205.76000000001</v>
      </c>
      <c r="E87" s="1">
        <v>0</v>
      </c>
      <c r="F87" s="1">
        <v>0</v>
      </c>
      <c r="G87" s="2">
        <f t="shared" si="0"/>
        <v>27450.940280000003</v>
      </c>
      <c r="H87" s="2">
        <f t="shared" si="1"/>
        <v>0.69999999999708962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58130.19</v>
      </c>
      <c r="D88" s="1">
        <f>'PR-RAS'!E92</f>
        <v>66922.080000000002</v>
      </c>
      <c r="E88" s="1">
        <v>0</v>
      </c>
      <c r="F88" s="1">
        <v>0</v>
      </c>
      <c r="G88" s="2">
        <f t="shared" si="0"/>
        <v>16701.76845</v>
      </c>
      <c r="H88" s="2">
        <f t="shared" si="1"/>
        <v>0.27000000000407454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9566.06</v>
      </c>
      <c r="D89" s="1">
        <f>'PR-RAS'!E93</f>
        <v>13059.14</v>
      </c>
      <c r="E89" s="1">
        <v>0</v>
      </c>
      <c r="F89" s="1">
        <v>0</v>
      </c>
      <c r="G89" s="2">
        <f t="shared" si="0"/>
        <v>3140.2219199999995</v>
      </c>
      <c r="H89" s="2">
        <f t="shared" si="1"/>
        <v>0.19999999999890861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20461.439999999999</v>
      </c>
      <c r="D90" s="1">
        <f>'PR-RAS'!E94</f>
        <v>34842.94</v>
      </c>
      <c r="E90" s="1">
        <v>0</v>
      </c>
      <c r="F90" s="1">
        <v>0</v>
      </c>
      <c r="G90" s="2">
        <f t="shared" si="0"/>
        <v>8023.1114800000005</v>
      </c>
      <c r="H90" s="2">
        <f t="shared" si="1"/>
        <v>0.49999999999636202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627.77</v>
      </c>
      <c r="D93" s="1">
        <f>'PR-RAS'!E97</f>
        <v>381.6</v>
      </c>
      <c r="E93" s="1">
        <v>0</v>
      </c>
      <c r="F93" s="1">
        <v>0</v>
      </c>
      <c r="G93" s="2">
        <f t="shared" si="0"/>
        <v>127.96924</v>
      </c>
      <c r="H93" s="2">
        <f t="shared" si="1"/>
        <v>0.62999999999999545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488791.73</v>
      </c>
      <c r="D102" s="1">
        <f>'PR-RAS'!E106</f>
        <v>536167.91</v>
      </c>
      <c r="E102" s="1">
        <v>0</v>
      </c>
      <c r="F102" s="1">
        <v>0</v>
      </c>
      <c r="G102" s="2">
        <f t="shared" si="0"/>
        <v>157673.88255000001</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11231.32</v>
      </c>
      <c r="D103" s="1">
        <f>'PR-RAS'!E107</f>
        <v>10429.799999999999</v>
      </c>
      <c r="E103" s="1">
        <v>0</v>
      </c>
      <c r="F103" s="1">
        <v>0</v>
      </c>
      <c r="G103" s="2">
        <f t="shared" si="0"/>
        <v>3273.2738399999998</v>
      </c>
      <c r="H103" s="2">
        <f t="shared" si="1"/>
        <v>0.52000000000043656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16.34</v>
      </c>
      <c r="D104" s="1">
        <f>'PR-RAS'!E108</f>
        <v>2.4500000000000002</v>
      </c>
      <c r="E104" s="1">
        <v>0</v>
      </c>
      <c r="F104" s="1">
        <v>0</v>
      </c>
      <c r="G104" s="2">
        <f t="shared" si="0"/>
        <v>2.1877200000000001</v>
      </c>
      <c r="H104" s="2">
        <f t="shared" si="1"/>
        <v>0.79</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152.72</v>
      </c>
      <c r="D105" s="1">
        <f>'PR-RAS'!E109</f>
        <v>2820.28</v>
      </c>
      <c r="E105" s="1">
        <v>0</v>
      </c>
      <c r="F105" s="1">
        <v>0</v>
      </c>
      <c r="G105" s="2">
        <f t="shared" si="0"/>
        <v>602.50112000000001</v>
      </c>
      <c r="H105" s="2">
        <f t="shared" si="1"/>
        <v>0.56000000000020123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11062.26</v>
      </c>
      <c r="D107" s="1">
        <f>'PR-RAS'!E111</f>
        <v>7607.07</v>
      </c>
      <c r="E107" s="1">
        <v>0</v>
      </c>
      <c r="F107" s="1">
        <v>0</v>
      </c>
      <c r="G107" s="2">
        <f t="shared" si="0"/>
        <v>2785.2984000000001</v>
      </c>
      <c r="H107" s="2">
        <f t="shared" si="1"/>
        <v>0.32999999999992724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795.49</v>
      </c>
      <c r="D108" s="1">
        <f>'PR-RAS'!E112</f>
        <v>72.48</v>
      </c>
      <c r="E108" s="1">
        <v>0</v>
      </c>
      <c r="F108" s="1">
        <v>0</v>
      </c>
      <c r="G108" s="2">
        <f t="shared" si="0"/>
        <v>100.62815000000001</v>
      </c>
      <c r="H108" s="2">
        <f t="shared" si="1"/>
        <v>0.97000000000001307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795.49</v>
      </c>
      <c r="D110" s="1">
        <f>'PR-RAS'!E114</f>
        <v>72.48</v>
      </c>
      <c r="E110" s="1">
        <v>0</v>
      </c>
      <c r="F110" s="1">
        <v>0</v>
      </c>
      <c r="G110" s="2">
        <f t="shared" si="0"/>
        <v>102.50905</v>
      </c>
      <c r="H110" s="2">
        <f t="shared" si="1"/>
        <v>0.97000000000001307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476764.92</v>
      </c>
      <c r="D116" s="1">
        <f>'PR-RAS'!E120</f>
        <v>525665.63</v>
      </c>
      <c r="E116" s="1">
        <v>0</v>
      </c>
      <c r="F116" s="1">
        <v>0</v>
      </c>
      <c r="G116" s="2">
        <f t="shared" si="0"/>
        <v>175731.0607</v>
      </c>
      <c r="H116" s="2">
        <f t="shared" si="1"/>
        <v>0.45000000001164153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148991.60999999999</v>
      </c>
      <c r="D117" s="1">
        <f>'PR-RAS'!E121</f>
        <v>160221.45000000001</v>
      </c>
      <c r="E117" s="1">
        <v>0</v>
      </c>
      <c r="F117" s="1">
        <v>0</v>
      </c>
      <c r="G117" s="2">
        <f t="shared" si="0"/>
        <v>54454.403160000002</v>
      </c>
      <c r="H117" s="2">
        <f t="shared" si="1"/>
        <v>0.84000000002561137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327773.31</v>
      </c>
      <c r="D118" s="1">
        <f>'PR-RAS'!E122</f>
        <v>365444.18</v>
      </c>
      <c r="E118" s="1">
        <v>0</v>
      </c>
      <c r="F118" s="1">
        <v>0</v>
      </c>
      <c r="G118" s="2">
        <f t="shared" si="0"/>
        <v>123863.41538999999</v>
      </c>
      <c r="H118" s="2">
        <f t="shared" si="1"/>
        <v>0.48999999999068677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21854.98</v>
      </c>
      <c r="D121" s="1">
        <f>'PR-RAS'!E125</f>
        <v>22031.599999999999</v>
      </c>
      <c r="E121" s="1">
        <v>0</v>
      </c>
      <c r="F121" s="1">
        <v>0</v>
      </c>
      <c r="G121" s="2">
        <f t="shared" si="0"/>
        <v>7910.181599999999</v>
      </c>
      <c r="H121" s="2">
        <f t="shared" si="1"/>
        <v>0.42000000000189175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21854.98</v>
      </c>
      <c r="D122" s="1">
        <f>'PR-RAS'!E126</f>
        <v>22031.599999999999</v>
      </c>
      <c r="E122" s="1">
        <v>0</v>
      </c>
      <c r="F122" s="1">
        <v>0</v>
      </c>
      <c r="G122" s="2">
        <f t="shared" si="0"/>
        <v>7976.0997799999986</v>
      </c>
      <c r="H122" s="2">
        <f t="shared" si="1"/>
        <v>0.42000000000189175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21854.98</v>
      </c>
      <c r="D124" s="1">
        <f>'PR-RAS'!E128</f>
        <v>22031.599999999999</v>
      </c>
      <c r="E124" s="1">
        <v>0</v>
      </c>
      <c r="F124" s="1">
        <v>0</v>
      </c>
      <c r="G124" s="2">
        <f t="shared" si="0"/>
        <v>8107.9361399999989</v>
      </c>
      <c r="H124" s="2">
        <f t="shared" si="1"/>
        <v>0.42000000000189175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4486.46</v>
      </c>
      <c r="D136" s="1">
        <f>'PR-RAS'!E140</f>
        <v>1863.12</v>
      </c>
      <c r="E136" s="1">
        <v>0</v>
      </c>
      <c r="F136" s="1">
        <v>0</v>
      </c>
      <c r="G136" s="2">
        <f t="shared" si="0"/>
        <v>1108.7145000000003</v>
      </c>
      <c r="H136" s="2">
        <f t="shared" si="1"/>
        <v>0.57999999999992724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120</v>
      </c>
      <c r="D137" s="1">
        <f>'PR-RAS'!E141</f>
        <v>45</v>
      </c>
      <c r="E137" s="1">
        <v>0</v>
      </c>
      <c r="F137" s="1">
        <v>0</v>
      </c>
      <c r="G137" s="2">
        <f t="shared" si="0"/>
        <v>28.560000000000002</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120</v>
      </c>
      <c r="D142" s="1">
        <f>'PR-RAS'!E146</f>
        <v>45</v>
      </c>
      <c r="E142" s="1">
        <v>0</v>
      </c>
      <c r="F142" s="1">
        <v>0</v>
      </c>
      <c r="G142" s="2">
        <f t="shared" si="0"/>
        <v>29.609999999999996</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4366.46</v>
      </c>
      <c r="D147" s="1">
        <f>'PR-RAS'!E151</f>
        <v>1818.12</v>
      </c>
      <c r="E147" s="1">
        <v>0</v>
      </c>
      <c r="F147" s="1">
        <v>0</v>
      </c>
      <c r="G147" s="2">
        <f t="shared" si="0"/>
        <v>1168.3942</v>
      </c>
      <c r="H147" s="2">
        <f t="shared" si="1"/>
        <v>0.57999999999992724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1341891.46</v>
      </c>
      <c r="D148" s="1">
        <f>'PR-RAS'!E152</f>
        <v>1785907.0500000003</v>
      </c>
      <c r="E148" s="1">
        <v>0</v>
      </c>
      <c r="F148" s="1">
        <v>0</v>
      </c>
      <c r="G148" s="2">
        <f t="shared" si="0"/>
        <v>722314.71732000005</v>
      </c>
      <c r="H148" s="2">
        <f t="shared" si="1"/>
        <v>0.51000000024214387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166956.56</v>
      </c>
      <c r="D149" s="1">
        <f>'PR-RAS'!E153</f>
        <v>230411.91999999998</v>
      </c>
      <c r="E149" s="1">
        <v>0</v>
      </c>
      <c r="F149" s="1">
        <v>0</v>
      </c>
      <c r="G149" s="2">
        <f t="shared" si="0"/>
        <v>92911.499199999977</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141563.22</v>
      </c>
      <c r="D150" s="1">
        <f>'PR-RAS'!E154</f>
        <v>192811.83</v>
      </c>
      <c r="E150" s="1">
        <v>0</v>
      </c>
      <c r="F150" s="1">
        <v>0</v>
      </c>
      <c r="G150" s="2">
        <f t="shared" si="0"/>
        <v>78550.845119999998</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140423.22</v>
      </c>
      <c r="D151" s="1">
        <f>'PR-RAS'!E155</f>
        <v>189211.83</v>
      </c>
      <c r="E151" s="1">
        <v>0</v>
      </c>
      <c r="F151" s="1">
        <v>0</v>
      </c>
      <c r="G151" s="2">
        <f t="shared" si="0"/>
        <v>77827.031999999992</v>
      </c>
      <c r="H151" s="2">
        <f t="shared" si="1"/>
        <v>0.39000000001396984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1140</v>
      </c>
      <c r="D152" s="1">
        <f>'PR-RAS'!E156</f>
        <v>3600</v>
      </c>
      <c r="E152" s="1">
        <v>0</v>
      </c>
      <c r="F152" s="1">
        <v>0</v>
      </c>
      <c r="G152" s="2">
        <f t="shared" si="0"/>
        <v>1259.3399999999999</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1036.8800000000001</v>
      </c>
      <c r="D155" s="1">
        <f>'PR-RAS'!E159</f>
        <v>6261.44</v>
      </c>
      <c r="E155" s="1">
        <v>0</v>
      </c>
      <c r="F155" s="1">
        <v>0</v>
      </c>
      <c r="G155" s="2">
        <f t="shared" si="0"/>
        <v>2088.2030399999999</v>
      </c>
      <c r="H155" s="2">
        <f t="shared" si="1"/>
        <v>0.55999999999949068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24356.46</v>
      </c>
      <c r="D156" s="1">
        <f>'PR-RAS'!E160</f>
        <v>31338.65</v>
      </c>
      <c r="E156" s="1">
        <v>0</v>
      </c>
      <c r="F156" s="1">
        <v>0</v>
      </c>
      <c r="G156" s="2">
        <f t="shared" si="0"/>
        <v>13490.232800000002</v>
      </c>
      <c r="H156" s="2">
        <f t="shared" si="1"/>
        <v>0.80999999999767169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24356.46</v>
      </c>
      <c r="D158" s="1">
        <f>'PR-RAS'!E162</f>
        <v>31338.65</v>
      </c>
      <c r="E158" s="1">
        <v>0</v>
      </c>
      <c r="F158" s="1">
        <v>0</v>
      </c>
      <c r="G158" s="2">
        <f t="shared" si="0"/>
        <v>13664.300320000002</v>
      </c>
      <c r="H158" s="2">
        <f t="shared" si="1"/>
        <v>0.80999999999767169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370559.88</v>
      </c>
      <c r="D160" s="1">
        <f>'PR-RAS'!E164</f>
        <v>513308.63000000012</v>
      </c>
      <c r="E160" s="1">
        <v>0</v>
      </c>
      <c r="F160" s="1">
        <v>0</v>
      </c>
      <c r="G160" s="2">
        <f t="shared" si="0"/>
        <v>222151.16526000004</v>
      </c>
      <c r="H160" s="2">
        <f t="shared" si="1"/>
        <v>0.48999999987427145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19883.64</v>
      </c>
      <c r="D161" s="1">
        <f>'PR-RAS'!E165</f>
        <v>13034.75</v>
      </c>
      <c r="E161" s="1">
        <v>0</v>
      </c>
      <c r="F161" s="1">
        <v>0</v>
      </c>
      <c r="G161" s="2">
        <f t="shared" si="0"/>
        <v>7352.5024000000003</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7761.12</v>
      </c>
      <c r="D162" s="1">
        <f>'PR-RAS'!E166</f>
        <v>2905.86</v>
      </c>
      <c r="E162" s="1">
        <v>0</v>
      </c>
      <c r="F162" s="1">
        <v>0</v>
      </c>
      <c r="G162" s="2">
        <f t="shared" si="0"/>
        <v>2185.2272400000002</v>
      </c>
      <c r="H162" s="2">
        <f t="shared" si="1"/>
        <v>0.25999999999976353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3064.32</v>
      </c>
      <c r="D163" s="1">
        <f>'PR-RAS'!E167</f>
        <v>1579.78</v>
      </c>
      <c r="E163" s="1">
        <v>0</v>
      </c>
      <c r="F163" s="1">
        <v>0</v>
      </c>
      <c r="G163" s="2">
        <f t="shared" si="0"/>
        <v>1008.2685600000001</v>
      </c>
      <c r="H163" s="2">
        <f t="shared" si="1"/>
        <v>0.54000000000019099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v>
      </c>
      <c r="D164" s="1">
        <f>'PR-RAS'!E168</f>
        <v>450</v>
      </c>
      <c r="E164" s="1">
        <v>0</v>
      </c>
      <c r="F164" s="1">
        <v>0</v>
      </c>
      <c r="G164" s="2">
        <f t="shared" si="0"/>
        <v>174.41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8888.2000000000007</v>
      </c>
      <c r="D165" s="1">
        <f>'PR-RAS'!E169</f>
        <v>8099.11</v>
      </c>
      <c r="E165" s="1">
        <v>0</v>
      </c>
      <c r="F165" s="1">
        <v>0</v>
      </c>
      <c r="G165" s="2">
        <f t="shared" si="0"/>
        <v>4114.1728800000001</v>
      </c>
      <c r="H165" s="2">
        <f t="shared" si="1"/>
        <v>0.31000000000040018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51141.14</v>
      </c>
      <c r="D166" s="1">
        <f>'PR-RAS'!E170</f>
        <v>54427.29</v>
      </c>
      <c r="E166" s="1">
        <v>0</v>
      </c>
      <c r="F166" s="1">
        <v>0</v>
      </c>
      <c r="G166" s="2">
        <f t="shared" si="0"/>
        <v>26399.293800000003</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8470.2800000000007</v>
      </c>
      <c r="D167" s="1">
        <f>'PR-RAS'!E171</f>
        <v>9682.42</v>
      </c>
      <c r="E167" s="1">
        <v>0</v>
      </c>
      <c r="F167" s="1">
        <v>0</v>
      </c>
      <c r="G167" s="2">
        <f t="shared" si="0"/>
        <v>4620.6299200000003</v>
      </c>
      <c r="H167" s="2">
        <f t="shared" si="1"/>
        <v>0.7000000000007276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37423.15</v>
      </c>
      <c r="D169" s="1">
        <f>'PR-RAS'!E173</f>
        <v>30769.02</v>
      </c>
      <c r="E169" s="1">
        <v>0</v>
      </c>
      <c r="F169" s="1">
        <v>0</v>
      </c>
      <c r="G169" s="2">
        <f t="shared" si="0"/>
        <v>16625.479920000002</v>
      </c>
      <c r="H169" s="2">
        <f t="shared" si="1"/>
        <v>0.17000000000189175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5107.71</v>
      </c>
      <c r="D170" s="1">
        <f>'PR-RAS'!E174</f>
        <v>13037.42</v>
      </c>
      <c r="E170" s="1">
        <v>0</v>
      </c>
      <c r="F170" s="1">
        <v>0</v>
      </c>
      <c r="G170" s="2">
        <f t="shared" si="0"/>
        <v>5269.85095</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71</v>
      </c>
      <c r="D171" s="1">
        <f>'PR-RAS'!E175</f>
        <v>938.43</v>
      </c>
      <c r="E171" s="1">
        <v>0</v>
      </c>
      <c r="F171" s="1">
        <v>0</v>
      </c>
      <c r="G171" s="2">
        <f t="shared" si="0"/>
        <v>331.13620000000003</v>
      </c>
      <c r="H171" s="2">
        <f t="shared" si="1"/>
        <v>0.42999999999994998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v>
      </c>
      <c r="D173" s="1">
        <f>'PR-RAS'!E177</f>
        <v>0</v>
      </c>
      <c r="E173" s="1">
        <v>0</v>
      </c>
      <c r="F173" s="1">
        <v>0</v>
      </c>
      <c r="G173" s="2">
        <f t="shared" si="0"/>
        <v>11.867999999999999</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279002.71999999997</v>
      </c>
      <c r="D174" s="1">
        <f>'PR-RAS'!E178</f>
        <v>391730.19000000006</v>
      </c>
      <c r="E174" s="1">
        <v>0</v>
      </c>
      <c r="F174" s="1">
        <v>0</v>
      </c>
      <c r="G174" s="2">
        <f t="shared" si="0"/>
        <v>183806.11629999999</v>
      </c>
      <c r="H174" s="2">
        <f t="shared" si="1"/>
        <v>0.47000000008847564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13505.06</v>
      </c>
      <c r="D175" s="1">
        <f>'PR-RAS'!E179</f>
        <v>10449.200000000001</v>
      </c>
      <c r="E175" s="1">
        <v>0</v>
      </c>
      <c r="F175" s="1">
        <v>0</v>
      </c>
      <c r="G175" s="2">
        <f t="shared" si="0"/>
        <v>5986.2020399999992</v>
      </c>
      <c r="H175" s="2">
        <f t="shared" si="1"/>
        <v>0.26000000000021828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161399.57999999999</v>
      </c>
      <c r="D176" s="1">
        <f>'PR-RAS'!E180</f>
        <v>163276.66</v>
      </c>
      <c r="E176" s="1">
        <v>0</v>
      </c>
      <c r="F176" s="1">
        <v>0</v>
      </c>
      <c r="G176" s="2">
        <f t="shared" si="0"/>
        <v>85391.757499999992</v>
      </c>
      <c r="H176" s="2">
        <f t="shared" si="1"/>
        <v>0.76000000000931323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12989.87</v>
      </c>
      <c r="D177" s="1">
        <f>'PR-RAS'!E181</f>
        <v>14196</v>
      </c>
      <c r="E177" s="1">
        <v>0</v>
      </c>
      <c r="F177" s="1">
        <v>0</v>
      </c>
      <c r="G177" s="2">
        <f t="shared" si="0"/>
        <v>7283.2091200000004</v>
      </c>
      <c r="H177" s="2">
        <f t="shared" si="1"/>
        <v>0.12999999999919964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25011.88</v>
      </c>
      <c r="D178" s="1">
        <f>'PR-RAS'!E182</f>
        <v>24758.46</v>
      </c>
      <c r="E178" s="1">
        <v>0</v>
      </c>
      <c r="F178" s="1">
        <v>0</v>
      </c>
      <c r="G178" s="2">
        <f t="shared" si="0"/>
        <v>13191.597599999999</v>
      </c>
      <c r="H178" s="2">
        <f t="shared" si="1"/>
        <v>0.57999999999810825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2159.15</v>
      </c>
      <c r="D179" s="1">
        <f>'PR-RAS'!E183</f>
        <v>8890.64</v>
      </c>
      <c r="E179" s="1">
        <v>0</v>
      </c>
      <c r="F179" s="1">
        <v>0</v>
      </c>
      <c r="G179" s="2">
        <f t="shared" si="0"/>
        <v>3549.3965399999997</v>
      </c>
      <c r="H179" s="2">
        <f t="shared" si="1"/>
        <v>0.51000000000067303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18295.09</v>
      </c>
      <c r="D181" s="1">
        <f>'PR-RAS'!E185</f>
        <v>110160.85</v>
      </c>
      <c r="E181" s="1">
        <v>0</v>
      </c>
      <c r="F181" s="1">
        <v>0</v>
      </c>
      <c r="G181" s="2">
        <f t="shared" si="0"/>
        <v>42951.022199999999</v>
      </c>
      <c r="H181" s="2">
        <f t="shared" si="1"/>
        <v>0.23999999999432475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9380.31</v>
      </c>
      <c r="D182" s="1">
        <f>'PR-RAS'!E186</f>
        <v>17292.96</v>
      </c>
      <c r="E182" s="1">
        <v>0</v>
      </c>
      <c r="F182" s="1">
        <v>0</v>
      </c>
      <c r="G182" s="2">
        <f t="shared" si="0"/>
        <v>7957.8876299999993</v>
      </c>
      <c r="H182" s="2">
        <f t="shared" si="1"/>
        <v>0.3500000000003638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36261.78</v>
      </c>
      <c r="D183" s="1">
        <f>'PR-RAS'!E187</f>
        <v>42705.42</v>
      </c>
      <c r="E183" s="1">
        <v>0</v>
      </c>
      <c r="F183" s="1">
        <v>0</v>
      </c>
      <c r="G183" s="2">
        <f t="shared" si="0"/>
        <v>22144.416839999998</v>
      </c>
      <c r="H183" s="2">
        <f t="shared" si="1"/>
        <v>0.63999999999941792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20532.379999999997</v>
      </c>
      <c r="D190" s="1">
        <f>'PR-RAS'!E194</f>
        <v>54116.399999999994</v>
      </c>
      <c r="E190" s="1">
        <v>0</v>
      </c>
      <c r="F190" s="1">
        <v>0</v>
      </c>
      <c r="G190" s="2">
        <f t="shared" si="0"/>
        <v>24336.619019999998</v>
      </c>
      <c r="H190" s="2">
        <f t="shared" si="1"/>
        <v>0.77999999999155989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891.72</v>
      </c>
      <c r="D191" s="1">
        <f>'PR-RAS'!E195</f>
        <v>2255.13</v>
      </c>
      <c r="E191" s="1">
        <v>0</v>
      </c>
      <c r="F191" s="1">
        <v>0</v>
      </c>
      <c r="G191" s="2">
        <f t="shared" si="0"/>
        <v>1026.3762000000002</v>
      </c>
      <c r="H191" s="2">
        <f t="shared" si="1"/>
        <v>0.41000000000008185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4269.79</v>
      </c>
      <c r="D192" s="1">
        <f>'PR-RAS'!E196</f>
        <v>7356.94</v>
      </c>
      <c r="E192" s="1">
        <v>0</v>
      </c>
      <c r="F192" s="1">
        <v>0</v>
      </c>
      <c r="G192" s="2">
        <f t="shared" si="0"/>
        <v>3625.8809699999997</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3078.86</v>
      </c>
      <c r="D193" s="1">
        <f>'PR-RAS'!E197</f>
        <v>4113.4799999999996</v>
      </c>
      <c r="E193" s="1">
        <v>0</v>
      </c>
      <c r="F193" s="1">
        <v>0</v>
      </c>
      <c r="G193" s="2">
        <f t="shared" si="0"/>
        <v>2170.7174399999999</v>
      </c>
      <c r="H193" s="2">
        <f t="shared" si="1"/>
        <v>0.61999999999943611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331.81</v>
      </c>
      <c r="D194" s="1">
        <f>'PR-RAS'!E198</f>
        <v>331.81</v>
      </c>
      <c r="E194" s="1">
        <v>0</v>
      </c>
      <c r="F194" s="1">
        <v>0</v>
      </c>
      <c r="G194" s="2">
        <f t="shared" si="0"/>
        <v>192.11799000000002</v>
      </c>
      <c r="H194" s="2">
        <f t="shared" si="1"/>
        <v>0.37999999999999545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285.88</v>
      </c>
      <c r="D195" s="1">
        <f>'PR-RAS'!E199</f>
        <v>20761.41</v>
      </c>
      <c r="E195" s="1">
        <v>0</v>
      </c>
      <c r="F195" s="1">
        <v>0</v>
      </c>
      <c r="G195" s="2">
        <f t="shared" si="0"/>
        <v>8110.8877999999995</v>
      </c>
      <c r="H195" s="2">
        <f t="shared" si="1"/>
        <v>0.52999999999985903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2610.67</v>
      </c>
      <c r="E196" s="1">
        <v>0</v>
      </c>
      <c r="F196" s="1">
        <v>0</v>
      </c>
      <c r="G196" s="2">
        <f t="shared" si="0"/>
        <v>1018.1613000000001</v>
      </c>
      <c r="H196" s="2">
        <f t="shared" si="1"/>
        <v>0.32999999999992724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11674.32</v>
      </c>
      <c r="D197" s="1">
        <f>'PR-RAS'!E201</f>
        <v>16686.96</v>
      </c>
      <c r="E197" s="1">
        <v>0</v>
      </c>
      <c r="F197" s="1">
        <v>0</v>
      </c>
      <c r="G197" s="2">
        <f t="shared" si="0"/>
        <v>8829.4550400000007</v>
      </c>
      <c r="H197" s="2">
        <f t="shared" si="1"/>
        <v>0.36000000000058208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7893.0499999999993</v>
      </c>
      <c r="D198" s="1">
        <f>'PR-RAS'!E202</f>
        <v>13020.68</v>
      </c>
      <c r="E198" s="1">
        <v>0</v>
      </c>
      <c r="F198" s="1">
        <v>0</v>
      </c>
      <c r="G198" s="2">
        <f t="shared" si="0"/>
        <v>6685.078770000001</v>
      </c>
      <c r="H198" s="2">
        <f t="shared" si="1"/>
        <v>0.36999999999898137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2655.14</v>
      </c>
      <c r="D204" s="1">
        <f>'PR-RAS'!E208</f>
        <v>7545.25</v>
      </c>
      <c r="E204" s="1">
        <v>0</v>
      </c>
      <c r="F204" s="1">
        <v>0</v>
      </c>
      <c r="G204" s="2">
        <f t="shared" si="0"/>
        <v>3602.36492</v>
      </c>
      <c r="H204" s="2">
        <f t="shared" si="1"/>
        <v>0.38999999999987267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2655.14</v>
      </c>
      <c r="D207" s="1">
        <f>'PR-RAS'!E211</f>
        <v>7545.25</v>
      </c>
      <c r="E207" s="1">
        <v>0</v>
      </c>
      <c r="F207" s="1">
        <v>0</v>
      </c>
      <c r="G207" s="2">
        <f t="shared" si="0"/>
        <v>3655.6018399999998</v>
      </c>
      <c r="H207" s="2">
        <f t="shared" si="1"/>
        <v>0.38999999999987267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5237.91</v>
      </c>
      <c r="D212" s="1">
        <f>'PR-RAS'!E216</f>
        <v>5475.4299999999994</v>
      </c>
      <c r="E212" s="1">
        <v>0</v>
      </c>
      <c r="F212" s="1">
        <v>0</v>
      </c>
      <c r="G212" s="2">
        <f t="shared" si="0"/>
        <v>3415.8304699999994</v>
      </c>
      <c r="H212" s="2">
        <f t="shared" si="1"/>
        <v>0.51999999999952706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5226.12</v>
      </c>
      <c r="D213" s="1">
        <f>'PR-RAS'!E217</f>
        <v>5472.2</v>
      </c>
      <c r="E213" s="1">
        <v>0</v>
      </c>
      <c r="F213" s="1">
        <v>0</v>
      </c>
      <c r="G213" s="2">
        <f t="shared" si="0"/>
        <v>3428.1502399999999</v>
      </c>
      <c r="H213" s="2">
        <f t="shared" si="1"/>
        <v>0.31999999999970896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11.79</v>
      </c>
      <c r="D215" s="1">
        <f>'PR-RAS'!E219</f>
        <v>3.23</v>
      </c>
      <c r="E215" s="1">
        <v>0</v>
      </c>
      <c r="F215" s="1">
        <v>0</v>
      </c>
      <c r="G215" s="2">
        <f t="shared" si="0"/>
        <v>3.9055</v>
      </c>
      <c r="H215" s="2">
        <f t="shared" si="1"/>
        <v>0.44000000000000083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310057.75</v>
      </c>
      <c r="D217" s="1">
        <f>'PR-RAS'!E221</f>
        <v>426571.24</v>
      </c>
      <c r="E217" s="1">
        <v>0</v>
      </c>
      <c r="F217" s="1">
        <v>0</v>
      </c>
      <c r="G217" s="2">
        <f t="shared" si="0"/>
        <v>251251.24967999998</v>
      </c>
      <c r="H217" s="2">
        <f t="shared" si="1"/>
        <v>0.48999999999068677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310057.75</v>
      </c>
      <c r="D218" s="1">
        <f>'PR-RAS'!E222</f>
        <v>426571.24</v>
      </c>
      <c r="E218" s="1">
        <v>0</v>
      </c>
      <c r="F218" s="1">
        <v>0</v>
      </c>
      <c r="G218" s="2">
        <f t="shared" si="0"/>
        <v>252414.44991</v>
      </c>
      <c r="H218" s="2">
        <f t="shared" si="1"/>
        <v>0.48999999999068677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310057.75</v>
      </c>
      <c r="D220" s="1">
        <f>'PR-RAS'!E224</f>
        <v>426571.24</v>
      </c>
      <c r="E220" s="1">
        <v>0</v>
      </c>
      <c r="F220" s="1">
        <v>0</v>
      </c>
      <c r="G220" s="2">
        <f t="shared" si="0"/>
        <v>254740.85037</v>
      </c>
      <c r="H220" s="2">
        <f t="shared" si="1"/>
        <v>0.48999999999068677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197762.7</v>
      </c>
      <c r="D226" s="1">
        <f>'PR-RAS'!E230</f>
        <v>310366.09999999998</v>
      </c>
      <c r="E226" s="1">
        <v>0</v>
      </c>
      <c r="F226" s="1">
        <v>0</v>
      </c>
      <c r="G226" s="2">
        <f t="shared" si="0"/>
        <v>184161.35249999998</v>
      </c>
      <c r="H226" s="2">
        <f t="shared" si="1"/>
        <v>0.3999999999650754</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26726.7</v>
      </c>
      <c r="D233" s="1">
        <f>'PR-RAS'!E237</f>
        <v>48934.95</v>
      </c>
      <c r="E233" s="1">
        <v>0</v>
      </c>
      <c r="F233" s="1">
        <v>0</v>
      </c>
      <c r="G233" s="2">
        <f t="shared" si="0"/>
        <v>28906.411199999999</v>
      </c>
      <c r="H233" s="2">
        <f t="shared" si="1"/>
        <v>0.35000000000218279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26726.7</v>
      </c>
      <c r="D234" s="1">
        <f>'PR-RAS'!E238</f>
        <v>48934.95</v>
      </c>
      <c r="E234" s="1">
        <v>0</v>
      </c>
      <c r="F234" s="1">
        <v>0</v>
      </c>
      <c r="G234" s="2">
        <f t="shared" si="0"/>
        <v>29031.007799999999</v>
      </c>
      <c r="H234" s="2">
        <f t="shared" si="1"/>
        <v>0.35000000000218279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171036</v>
      </c>
      <c r="D246" s="1">
        <f>'PR-RAS'!E250</f>
        <v>261431.15</v>
      </c>
      <c r="E246" s="1">
        <v>0</v>
      </c>
      <c r="F246" s="1">
        <v>0</v>
      </c>
      <c r="G246" s="2">
        <f t="shared" si="0"/>
        <v>170005.08350000001</v>
      </c>
      <c r="H246" s="2">
        <f t="shared" si="1"/>
        <v>0.14999999999417923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171036</v>
      </c>
      <c r="D247" s="1">
        <f>'PR-RAS'!E251</f>
        <v>261431.15</v>
      </c>
      <c r="E247" s="1">
        <v>0</v>
      </c>
      <c r="F247" s="1">
        <v>0</v>
      </c>
      <c r="G247" s="2">
        <f t="shared" si="0"/>
        <v>170698.98180000001</v>
      </c>
      <c r="H247" s="2">
        <f t="shared" si="1"/>
        <v>0.14999999999417923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84120.67</v>
      </c>
      <c r="D258" s="1">
        <f>'PR-RAS'!E262</f>
        <v>86902.62</v>
      </c>
      <c r="E258" s="1">
        <v>0</v>
      </c>
      <c r="F258" s="1">
        <v>0</v>
      </c>
      <c r="G258" s="2">
        <f t="shared" si="0"/>
        <v>66286.958870000002</v>
      </c>
      <c r="H258" s="2">
        <f t="shared" si="1"/>
        <v>0.71000000000640284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84120.67</v>
      </c>
      <c r="D265" s="1">
        <f>'PR-RAS'!E269</f>
        <v>86902.62</v>
      </c>
      <c r="E265" s="1">
        <v>0</v>
      </c>
      <c r="F265" s="1">
        <v>0</v>
      </c>
      <c r="G265" s="2">
        <f t="shared" si="0"/>
        <v>68092.440239999996</v>
      </c>
      <c r="H265" s="2">
        <f t="shared" si="1"/>
        <v>0.71000000000640284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67841.23</v>
      </c>
      <c r="D266" s="1">
        <f>'PR-RAS'!E270</f>
        <v>58946.29</v>
      </c>
      <c r="E266" s="1">
        <v>0</v>
      </c>
      <c r="F266" s="1">
        <v>0</v>
      </c>
      <c r="G266" s="2">
        <f t="shared" si="0"/>
        <v>49219.459650000004</v>
      </c>
      <c r="H266" s="2">
        <f t="shared" si="1"/>
        <v>0.51999999999679858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11385.96</v>
      </c>
      <c r="D267" s="1">
        <f>'PR-RAS'!E271</f>
        <v>19648.400000000001</v>
      </c>
      <c r="E267" s="1">
        <v>0</v>
      </c>
      <c r="F267" s="1">
        <v>0</v>
      </c>
      <c r="G267" s="2">
        <f t="shared" si="0"/>
        <v>13481.614160000001</v>
      </c>
      <c r="H267" s="2">
        <f t="shared" si="1"/>
        <v>0.44000000000232831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4893.4799999999996</v>
      </c>
      <c r="D268" s="1">
        <f>'PR-RAS'!E272</f>
        <v>8307.93</v>
      </c>
      <c r="E268" s="1">
        <v>0</v>
      </c>
      <c r="F268" s="1">
        <v>0</v>
      </c>
      <c r="G268" s="2">
        <f t="shared" si="0"/>
        <v>5742.9937800000007</v>
      </c>
      <c r="H268" s="2">
        <f t="shared" si="1"/>
        <v>0.5499999999992724</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204540.85</v>
      </c>
      <c r="D269" s="1">
        <f>'PR-RAS'!E273</f>
        <v>205325.86</v>
      </c>
      <c r="E269" s="1">
        <v>0</v>
      </c>
      <c r="F269" s="1">
        <v>0</v>
      </c>
      <c r="G269" s="2">
        <f t="shared" si="0"/>
        <v>164871.60876</v>
      </c>
      <c r="H269" s="2">
        <f t="shared" si="1"/>
        <v>0.29000000000814907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160101.41</v>
      </c>
      <c r="D270" s="1">
        <f>'PR-RAS'!E274</f>
        <v>189688</v>
      </c>
      <c r="E270" s="1">
        <v>0</v>
      </c>
      <c r="F270" s="1">
        <v>0</v>
      </c>
      <c r="G270" s="2">
        <f t="shared" si="0"/>
        <v>145119.42329000001</v>
      </c>
      <c r="H270" s="2">
        <f t="shared" si="1"/>
        <v>0.41000000000349246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158601.41</v>
      </c>
      <c r="D271" s="1">
        <f>'PR-RAS'!E275</f>
        <v>186688</v>
      </c>
      <c r="E271" s="1">
        <v>0</v>
      </c>
      <c r="F271" s="1">
        <v>0</v>
      </c>
      <c r="G271" s="2">
        <f t="shared" si="0"/>
        <v>143633.90070000003</v>
      </c>
      <c r="H271" s="2">
        <f t="shared" si="1"/>
        <v>0.41000000000349246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1500</v>
      </c>
      <c r="D272" s="1">
        <f>'PR-RAS'!E276</f>
        <v>3000</v>
      </c>
      <c r="E272" s="1">
        <v>0</v>
      </c>
      <c r="F272" s="1">
        <v>0</v>
      </c>
      <c r="G272" s="2">
        <f t="shared" si="0"/>
        <v>2032.5000000000002</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7500</v>
      </c>
      <c r="D274" s="1">
        <f>'PR-RAS'!E278</f>
        <v>0</v>
      </c>
      <c r="E274" s="1">
        <v>0</v>
      </c>
      <c r="F274" s="1">
        <v>0</v>
      </c>
      <c r="G274" s="2">
        <f t="shared" si="0"/>
        <v>2047.5000000000002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7500</v>
      </c>
      <c r="D275" s="1">
        <f>'PR-RAS'!E279</f>
        <v>0</v>
      </c>
      <c r="E275" s="1">
        <v>0</v>
      </c>
      <c r="F275" s="1">
        <v>0</v>
      </c>
      <c r="G275" s="2">
        <f t="shared" ref="G275:G528" si="12">(B275/1000)*(C275*1+D275*2)</f>
        <v>2055</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36939.440000000002</v>
      </c>
      <c r="D285" s="1">
        <f>'PR-RAS'!E289</f>
        <v>15637.86</v>
      </c>
      <c r="E285" s="1">
        <v>0</v>
      </c>
      <c r="F285" s="1">
        <v>0</v>
      </c>
      <c r="G285" s="2">
        <f t="shared" si="12"/>
        <v>19373.105439999999</v>
      </c>
      <c r="H285" s="2">
        <f t="shared" si="13"/>
        <v>0.58000000000174623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36939.440000000002</v>
      </c>
      <c r="D286" s="1">
        <f>'PR-RAS'!E290</f>
        <v>15637.86</v>
      </c>
      <c r="E286" s="1">
        <v>0</v>
      </c>
      <c r="F286" s="1">
        <v>0</v>
      </c>
      <c r="G286" s="2">
        <f t="shared" si="12"/>
        <v>19441.320599999999</v>
      </c>
      <c r="H286" s="2">
        <f t="shared" si="13"/>
        <v>0.58000000000174623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1341891.46</v>
      </c>
      <c r="D295" s="1">
        <f>'PR-RAS'!E299</f>
        <v>1785907.0500000003</v>
      </c>
      <c r="E295" s="1">
        <v>0</v>
      </c>
      <c r="F295" s="1">
        <v>0</v>
      </c>
      <c r="G295" s="2">
        <f t="shared" si="12"/>
        <v>1444629.4346400001</v>
      </c>
      <c r="H295" s="2">
        <f t="shared" si="13"/>
        <v>0.51000000024214387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818974.73999999976</v>
      </c>
      <c r="D296" s="1">
        <f>'PR-RAS'!E300</f>
        <v>268858.93999999994</v>
      </c>
      <c r="E296" s="1">
        <v>0</v>
      </c>
      <c r="F296" s="1">
        <v>0</v>
      </c>
      <c r="G296" s="2">
        <f t="shared" si="12"/>
        <v>400224.32289999985</v>
      </c>
      <c r="H296" s="2">
        <f t="shared" si="13"/>
        <v>0.32000000029802322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1642234.34</v>
      </c>
      <c r="D298" s="1">
        <f>'PR-RAS'!E302</f>
        <v>2108245.85</v>
      </c>
      <c r="E298" s="1">
        <v>0</v>
      </c>
      <c r="F298" s="1">
        <v>0</v>
      </c>
      <c r="G298" s="2">
        <f t="shared" si="12"/>
        <v>1740041.6338799999</v>
      </c>
      <c r="H298" s="2">
        <f t="shared" si="13"/>
        <v>0.48999999999068677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254055.05</v>
      </c>
      <c r="D300" s="1">
        <f>'PR-RAS'!E304</f>
        <v>113128.8</v>
      </c>
      <c r="E300" s="1">
        <v>0</v>
      </c>
      <c r="F300" s="1">
        <v>0</v>
      </c>
      <c r="G300" s="2">
        <f t="shared" si="12"/>
        <v>143613.48235000001</v>
      </c>
      <c r="H300" s="2">
        <f t="shared" si="13"/>
        <v>0.24999999998544808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177703.9</v>
      </c>
      <c r="D303" s="1">
        <f>'PR-RAS'!E308</f>
        <v>109571.4</v>
      </c>
      <c r="E303" s="1">
        <v>0</v>
      </c>
      <c r="F303" s="1">
        <v>0</v>
      </c>
      <c r="G303" s="2">
        <f t="shared" si="12"/>
        <v>119847.70339999998</v>
      </c>
      <c r="H303" s="2">
        <f t="shared" si="13"/>
        <v>0.5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177703.9</v>
      </c>
      <c r="D316" s="1">
        <f>'PR-RAS'!E321</f>
        <v>109571.4</v>
      </c>
      <c r="E316" s="1">
        <v>0</v>
      </c>
      <c r="F316" s="1">
        <v>0</v>
      </c>
      <c r="G316" s="2">
        <f t="shared" si="12"/>
        <v>125006.71049999999</v>
      </c>
      <c r="H316" s="2">
        <f t="shared" si="13"/>
        <v>0.5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177703.9</v>
      </c>
      <c r="D317" s="1">
        <f>'PR-RAS'!E322</f>
        <v>109571.4</v>
      </c>
      <c r="E317" s="1">
        <v>0</v>
      </c>
      <c r="F317" s="1">
        <v>0</v>
      </c>
      <c r="G317" s="2">
        <f t="shared" si="12"/>
        <v>125403.55719999998</v>
      </c>
      <c r="H317" s="2">
        <f t="shared" si="13"/>
        <v>0.5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177703.9</v>
      </c>
      <c r="D319" s="1">
        <f>'PR-RAS'!E324</f>
        <v>109571.4</v>
      </c>
      <c r="E319" s="1">
        <v>0</v>
      </c>
      <c r="F319" s="1">
        <v>0</v>
      </c>
      <c r="G319" s="2">
        <f t="shared" si="12"/>
        <v>126197.25059999998</v>
      </c>
      <c r="H319" s="2">
        <f t="shared" si="13"/>
        <v>0.5</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530245</v>
      </c>
      <c r="D355" s="1">
        <f>'PR-RAS'!E360</f>
        <v>383459.65</v>
      </c>
      <c r="E355" s="1">
        <v>0</v>
      </c>
      <c r="F355" s="1">
        <v>0</v>
      </c>
      <c r="G355" s="2">
        <f t="shared" si="12"/>
        <v>459196.16220000002</v>
      </c>
      <c r="H355" s="2">
        <f t="shared" si="13"/>
        <v>0.34999999997671694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37475.33</v>
      </c>
      <c r="D356" s="1">
        <f>'PR-RAS'!E361</f>
        <v>2068</v>
      </c>
      <c r="E356" s="1">
        <v>0</v>
      </c>
      <c r="F356" s="1">
        <v>0</v>
      </c>
      <c r="G356" s="2">
        <f t="shared" si="12"/>
        <v>14772.022150000001</v>
      </c>
      <c r="H356" s="2">
        <f t="shared" si="13"/>
        <v>0.33000000000174623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34370.83</v>
      </c>
      <c r="D357" s="1">
        <f>'PR-RAS'!E362</f>
        <v>0</v>
      </c>
      <c r="E357" s="1">
        <v>0</v>
      </c>
      <c r="F357" s="1">
        <v>0</v>
      </c>
      <c r="G357" s="2">
        <f t="shared" si="12"/>
        <v>12236.01548</v>
      </c>
      <c r="H357" s="2">
        <f t="shared" si="13"/>
        <v>0.16999999999825377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34370.83</v>
      </c>
      <c r="D358" s="1">
        <f>'PR-RAS'!E363</f>
        <v>0</v>
      </c>
      <c r="E358" s="1">
        <v>0</v>
      </c>
      <c r="F358" s="1">
        <v>0</v>
      </c>
      <c r="G358" s="2">
        <f t="shared" si="12"/>
        <v>12270.38631</v>
      </c>
      <c r="H358" s="2">
        <f t="shared" si="13"/>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3104.5</v>
      </c>
      <c r="D361" s="1">
        <f>'PR-RAS'!E366</f>
        <v>2068</v>
      </c>
      <c r="E361" s="1">
        <v>0</v>
      </c>
      <c r="F361" s="1">
        <v>0</v>
      </c>
      <c r="G361" s="2">
        <f t="shared" si="12"/>
        <v>2606.58</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3104.5</v>
      </c>
      <c r="D364" s="1">
        <f>'PR-RAS'!E369</f>
        <v>2068</v>
      </c>
      <c r="E364" s="1">
        <v>0</v>
      </c>
      <c r="F364" s="1">
        <v>0</v>
      </c>
      <c r="G364" s="2">
        <f t="shared" si="12"/>
        <v>2628.3015</v>
      </c>
      <c r="H364" s="2">
        <f t="shared" si="13"/>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473707.17</v>
      </c>
      <c r="D368" s="1">
        <f>'PR-RAS'!E373</f>
        <v>335343.37</v>
      </c>
      <c r="E368" s="1">
        <v>0</v>
      </c>
      <c r="F368" s="1">
        <v>0</v>
      </c>
      <c r="G368" s="2">
        <f t="shared" si="12"/>
        <v>419992.56496999995</v>
      </c>
      <c r="H368" s="2">
        <f t="shared" si="13"/>
        <v>0.53999999997904524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394239.04</v>
      </c>
      <c r="D369" s="1">
        <f>'PR-RAS'!E374</f>
        <v>290385.59000000003</v>
      </c>
      <c r="E369" s="1">
        <v>0</v>
      </c>
      <c r="F369" s="1">
        <v>0</v>
      </c>
      <c r="G369" s="2">
        <f t="shared" si="12"/>
        <v>358803.76095999999</v>
      </c>
      <c r="H369" s="2">
        <f t="shared" si="13"/>
        <v>0.44999999995343387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204166.3</v>
      </c>
      <c r="D371" s="1">
        <f>'PR-RAS'!E376</f>
        <v>2312.5</v>
      </c>
      <c r="E371" s="1">
        <v>0</v>
      </c>
      <c r="F371" s="1">
        <v>0</v>
      </c>
      <c r="G371" s="2">
        <f t="shared" si="12"/>
        <v>77252.780999999988</v>
      </c>
      <c r="H371" s="2">
        <f t="shared" si="13"/>
        <v>0.79999999998835847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11250</v>
      </c>
      <c r="E372" s="1">
        <v>0</v>
      </c>
      <c r="F372" s="1">
        <v>0</v>
      </c>
      <c r="G372" s="2">
        <f t="shared" si="12"/>
        <v>8347.5</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190072.74</v>
      </c>
      <c r="D373" s="1">
        <f>'PR-RAS'!E378</f>
        <v>276823.09000000003</v>
      </c>
      <c r="E373" s="1">
        <v>0</v>
      </c>
      <c r="F373" s="1">
        <v>0</v>
      </c>
      <c r="G373" s="2">
        <f t="shared" si="12"/>
        <v>276663.43823999999</v>
      </c>
      <c r="H373" s="2">
        <f t="shared" si="13"/>
        <v>0.3500000000349246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52968.13</v>
      </c>
      <c r="D374" s="1">
        <f>'PR-RAS'!E379</f>
        <v>18008</v>
      </c>
      <c r="E374" s="1">
        <v>0</v>
      </c>
      <c r="F374" s="1">
        <v>0</v>
      </c>
      <c r="G374" s="2">
        <f t="shared" si="12"/>
        <v>33191.08049</v>
      </c>
      <c r="H374" s="2">
        <f t="shared" si="13"/>
        <v>0.12999999999738066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9994.3799999999992</v>
      </c>
      <c r="D375" s="1">
        <f>'PR-RAS'!E380</f>
        <v>506</v>
      </c>
      <c r="E375" s="1">
        <v>0</v>
      </c>
      <c r="F375" s="1">
        <v>0</v>
      </c>
      <c r="G375" s="2">
        <f t="shared" si="12"/>
        <v>4116.3861200000001</v>
      </c>
      <c r="H375" s="2">
        <f t="shared" si="13"/>
        <v>0.37999999999919964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1492</v>
      </c>
      <c r="E376" s="1">
        <v>0</v>
      </c>
      <c r="F376" s="1">
        <v>0</v>
      </c>
      <c r="G376" s="2">
        <f t="shared" si="12"/>
        <v>1119</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3375</v>
      </c>
      <c r="E379" s="1">
        <v>0</v>
      </c>
      <c r="F379" s="1">
        <v>0</v>
      </c>
      <c r="G379" s="2">
        <f t="shared" si="12"/>
        <v>2551.5</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42973.75</v>
      </c>
      <c r="D381" s="1">
        <f>'PR-RAS'!E386</f>
        <v>12635</v>
      </c>
      <c r="E381" s="1">
        <v>0</v>
      </c>
      <c r="F381" s="1">
        <v>0</v>
      </c>
      <c r="G381" s="2">
        <f t="shared" si="12"/>
        <v>25932.625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26500</v>
      </c>
      <c r="D396" s="1">
        <f>'PR-RAS'!E401</f>
        <v>26949.78</v>
      </c>
      <c r="E396" s="1">
        <v>0</v>
      </c>
      <c r="F396" s="1">
        <v>0</v>
      </c>
      <c r="G396" s="2">
        <f t="shared" si="12"/>
        <v>31757.8262</v>
      </c>
      <c r="H396" s="2">
        <f t="shared" si="13"/>
        <v>0.22000000000116415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13312.5</v>
      </c>
      <c r="D399" s="1">
        <f>'PR-RAS'!E404</f>
        <v>0</v>
      </c>
      <c r="E399" s="1">
        <v>0</v>
      </c>
      <c r="F399" s="1">
        <v>0</v>
      </c>
      <c r="G399" s="2">
        <f t="shared" si="12"/>
        <v>5298.375</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13187.5</v>
      </c>
      <c r="D400" s="1">
        <f>'PR-RAS'!E405</f>
        <v>26949.78</v>
      </c>
      <c r="E400" s="1">
        <v>0</v>
      </c>
      <c r="F400" s="1">
        <v>0</v>
      </c>
      <c r="G400" s="2">
        <f t="shared" si="12"/>
        <v>26767.736939999999</v>
      </c>
      <c r="H400" s="2">
        <f t="shared" si="13"/>
        <v>0.72000000000116415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19062.5</v>
      </c>
      <c r="D407" s="1">
        <f>'PR-RAS'!E412</f>
        <v>46048.28</v>
      </c>
      <c r="E407" s="1">
        <v>0</v>
      </c>
      <c r="F407" s="1">
        <v>0</v>
      </c>
      <c r="G407" s="2">
        <f t="shared" si="12"/>
        <v>45130.57836</v>
      </c>
      <c r="H407" s="2">
        <f t="shared" si="13"/>
        <v>0.77999999999883585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16562.5</v>
      </c>
      <c r="D408" s="1">
        <f>'PR-RAS'!E413</f>
        <v>46048.28</v>
      </c>
      <c r="E408" s="1">
        <v>0</v>
      </c>
      <c r="F408" s="1">
        <v>0</v>
      </c>
      <c r="G408" s="2">
        <f t="shared" si="12"/>
        <v>44224.237419999998</v>
      </c>
      <c r="H408" s="2">
        <f t="shared" si="13"/>
        <v>0.77999999999883585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2500</v>
      </c>
      <c r="D411" s="1">
        <f>'PR-RAS'!E416</f>
        <v>0</v>
      </c>
      <c r="E411" s="1">
        <v>0</v>
      </c>
      <c r="F411" s="1">
        <v>0</v>
      </c>
      <c r="G411" s="2">
        <f t="shared" si="12"/>
        <v>1025</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352541.1</v>
      </c>
      <c r="D413" s="1">
        <f>'PR-RAS'!E418</f>
        <v>273888.25</v>
      </c>
      <c r="E413" s="1">
        <v>0</v>
      </c>
      <c r="F413" s="1">
        <v>0</v>
      </c>
      <c r="G413" s="2">
        <f t="shared" si="12"/>
        <v>370930.85119999998</v>
      </c>
      <c r="H413" s="2">
        <f t="shared" si="13"/>
        <v>0.34999999997671694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752524.73</v>
      </c>
      <c r="D415" s="1">
        <f>'PR-RAS'!E420</f>
        <v>1901138.88</v>
      </c>
      <c r="E415" s="1">
        <v>0</v>
      </c>
      <c r="F415" s="1">
        <v>0</v>
      </c>
      <c r="G415" s="2">
        <f t="shared" si="12"/>
        <v>1885688.23086</v>
      </c>
      <c r="H415" s="2">
        <f t="shared" si="13"/>
        <v>0.39000000013038516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13579.86</v>
      </c>
      <c r="D416" s="1">
        <f>'PR-RAS'!E421</f>
        <v>504815.3</v>
      </c>
      <c r="E416" s="1">
        <v>0</v>
      </c>
      <c r="F416" s="1">
        <v>0</v>
      </c>
      <c r="G416" s="2">
        <f t="shared" si="12"/>
        <v>424632.34089999995</v>
      </c>
      <c r="H416" s="2">
        <f t="shared" si="13"/>
        <v>0.43999999998777639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2338570.0999999996</v>
      </c>
      <c r="D417" s="1">
        <f>'PR-RAS'!E422</f>
        <v>2164337.39</v>
      </c>
      <c r="E417" s="1">
        <v>0</v>
      </c>
      <c r="F417" s="1">
        <v>0</v>
      </c>
      <c r="G417" s="2">
        <f t="shared" si="12"/>
        <v>2773573.8700799998</v>
      </c>
      <c r="H417" s="2">
        <f t="shared" si="13"/>
        <v>0.48999999975785613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1872136.46</v>
      </c>
      <c r="D418" s="1">
        <f>'PR-RAS'!E423</f>
        <v>2169366.7000000002</v>
      </c>
      <c r="E418" s="1">
        <v>0</v>
      </c>
      <c r="F418" s="1">
        <v>0</v>
      </c>
      <c r="G418" s="2">
        <f t="shared" si="12"/>
        <v>2589932.7316200002</v>
      </c>
      <c r="H418" s="2">
        <f t="shared" si="13"/>
        <v>0.75999999977648258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466433.63999999966</v>
      </c>
      <c r="D419" s="1">
        <f>'PR-RAS'!E424</f>
        <v>0</v>
      </c>
      <c r="E419" s="1">
        <v>0</v>
      </c>
      <c r="F419" s="1">
        <v>0</v>
      </c>
      <c r="G419" s="2">
        <f t="shared" si="12"/>
        <v>194969.26151999985</v>
      </c>
      <c r="H419" s="2">
        <f t="shared" si="13"/>
        <v>0.36000000033527613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5029.3100000000559</v>
      </c>
      <c r="E420" s="1">
        <v>0</v>
      </c>
      <c r="F420" s="1">
        <v>0</v>
      </c>
      <c r="G420" s="2">
        <f t="shared" si="12"/>
        <v>4214.5617800000464</v>
      </c>
      <c r="H420" s="2">
        <f t="shared" si="13"/>
        <v>0.31000000005587935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889709.6100000001</v>
      </c>
      <c r="D421" s="1">
        <f>'PR-RAS'!E426</f>
        <v>207106.9700000002</v>
      </c>
      <c r="E421" s="1">
        <v>0</v>
      </c>
      <c r="F421" s="1">
        <v>0</v>
      </c>
      <c r="G421" s="2">
        <f t="shared" si="12"/>
        <v>547647.89100000018</v>
      </c>
      <c r="H421" s="2">
        <f t="shared" si="13"/>
        <v>0.41999999969266355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267634.90999999997</v>
      </c>
      <c r="D423" s="1">
        <f>'PR-RAS'!E428</f>
        <v>617944.1</v>
      </c>
      <c r="E423" s="1">
        <v>0</v>
      </c>
      <c r="F423" s="1">
        <v>0</v>
      </c>
      <c r="G423" s="2">
        <f t="shared" si="12"/>
        <v>634486.75241999992</v>
      </c>
      <c r="H423" s="2">
        <f t="shared" si="13"/>
        <v>0.19000000000232831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180303.03</v>
      </c>
      <c r="D424" s="1">
        <f>'PR-RAS'!E430</f>
        <v>1117000</v>
      </c>
      <c r="E424" s="1">
        <v>0</v>
      </c>
      <c r="F424" s="1">
        <v>0</v>
      </c>
      <c r="G424" s="2">
        <f t="shared" si="12"/>
        <v>1021250.1816899999</v>
      </c>
      <c r="H424" s="2">
        <f t="shared" si="13"/>
        <v>2.9999999998835847E-2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180303.03</v>
      </c>
      <c r="D485" s="1">
        <f>'PR-RAS'!E491</f>
        <v>1117000</v>
      </c>
      <c r="E485" s="1">
        <v>0</v>
      </c>
      <c r="F485" s="1">
        <v>0</v>
      </c>
      <c r="G485" s="2">
        <f t="shared" si="12"/>
        <v>1168522.66652</v>
      </c>
      <c r="H485" s="2">
        <f t="shared" si="13"/>
        <v>2.9999999998835847E-2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180303.03</v>
      </c>
      <c r="D496" s="1">
        <f>'PR-RAS'!E502</f>
        <v>0</v>
      </c>
      <c r="E496" s="1">
        <v>0</v>
      </c>
      <c r="F496" s="1">
        <v>0</v>
      </c>
      <c r="G496" s="2">
        <f t="shared" si="12"/>
        <v>89249.999849999993</v>
      </c>
      <c r="H496" s="2">
        <f t="shared" si="13"/>
        <v>2.9999999998835847E-2</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180303.03</v>
      </c>
      <c r="D497" s="1">
        <f>'PR-RAS'!E503</f>
        <v>0</v>
      </c>
      <c r="E497" s="1">
        <v>0</v>
      </c>
      <c r="F497" s="1">
        <v>0</v>
      </c>
      <c r="G497" s="2">
        <f t="shared" si="12"/>
        <v>89430.302880000003</v>
      </c>
      <c r="H497" s="2">
        <f t="shared" si="13"/>
        <v>2.9999999998835847E-2</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1117000</v>
      </c>
      <c r="E508" s="1">
        <v>0</v>
      </c>
      <c r="F508" s="1">
        <v>0</v>
      </c>
      <c r="G508" s="2">
        <f t="shared" si="12"/>
        <v>1132638</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1117000</v>
      </c>
      <c r="E509" s="1">
        <v>0</v>
      </c>
      <c r="F509" s="1">
        <v>0</v>
      </c>
      <c r="G509" s="2">
        <f t="shared" si="12"/>
        <v>1134872</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10238.32</v>
      </c>
      <c r="D529" s="1">
        <f>'PR-RAS'!E535</f>
        <v>1401399.42</v>
      </c>
      <c r="E529" s="1">
        <v>0</v>
      </c>
      <c r="F529" s="1">
        <v>0</v>
      </c>
      <c r="G529" s="2">
        <f t="shared" ref="G529:G836" si="14">(B529/1000)*(C529*1+D529*2)</f>
        <v>1485283.6204799998</v>
      </c>
      <c r="H529" s="2">
        <f t="shared" ref="H529:H836" si="15">ABS(C529-ROUND(C529,0))+ABS(D529-ROUND(D529,0))</f>
        <v>0.73999999992520316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10238.32</v>
      </c>
      <c r="D591" s="1">
        <f>'PR-RAS'!E597</f>
        <v>1401399.42</v>
      </c>
      <c r="E591" s="1">
        <v>0</v>
      </c>
      <c r="F591" s="1">
        <v>0</v>
      </c>
      <c r="G591" s="2">
        <f t="shared" si="14"/>
        <v>1659691.9243999997</v>
      </c>
      <c r="H591" s="2">
        <f t="shared" si="15"/>
        <v>0.73999999992520316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10238.32</v>
      </c>
      <c r="D603" s="1">
        <f>'PR-RAS'!E609</f>
        <v>33858.22</v>
      </c>
      <c r="E603" s="1">
        <v>0</v>
      </c>
      <c r="F603" s="1">
        <v>0</v>
      </c>
      <c r="G603" s="2">
        <f t="shared" si="14"/>
        <v>46928.765520000001</v>
      </c>
      <c r="H603" s="2">
        <f t="shared" si="15"/>
        <v>0.54000000000087311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10238.32</v>
      </c>
      <c r="D604" s="1">
        <f>'PR-RAS'!E610</f>
        <v>33858.22</v>
      </c>
      <c r="E604" s="1">
        <v>0</v>
      </c>
      <c r="F604" s="1">
        <v>0</v>
      </c>
      <c r="G604" s="2">
        <f t="shared" si="14"/>
        <v>47006.720280000001</v>
      </c>
      <c r="H604" s="2">
        <f t="shared" si="15"/>
        <v>0.54000000000087311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1311691.19</v>
      </c>
      <c r="E610" s="1">
        <v>0</v>
      </c>
      <c r="F610" s="1">
        <v>0</v>
      </c>
      <c r="G610" s="2">
        <f t="shared" si="14"/>
        <v>1597639.8694199999</v>
      </c>
      <c r="H610" s="2">
        <f t="shared" si="15"/>
        <v>0.18999999994412065</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1311691.19</v>
      </c>
      <c r="E611" s="1">
        <v>0</v>
      </c>
      <c r="F611" s="1">
        <v>0</v>
      </c>
      <c r="G611" s="2">
        <f t="shared" si="14"/>
        <v>1600263.2518</v>
      </c>
      <c r="H611" s="2">
        <f t="shared" si="15"/>
        <v>0.18999999994412065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55850.01</v>
      </c>
      <c r="E615" s="1">
        <v>0</v>
      </c>
      <c r="F615" s="1">
        <v>0</v>
      </c>
      <c r="G615" s="2">
        <f t="shared" si="14"/>
        <v>68583.812279999998</v>
      </c>
      <c r="H615" s="2">
        <f t="shared" si="15"/>
        <v>1.0000000002037268E-2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55850.01</v>
      </c>
      <c r="E616" s="1">
        <v>0</v>
      </c>
      <c r="F616" s="1">
        <v>0</v>
      </c>
      <c r="G616" s="2">
        <f t="shared" si="14"/>
        <v>68695.512300000002</v>
      </c>
      <c r="H616" s="2">
        <f t="shared" si="15"/>
        <v>1.0000000002037268E-2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170064.71</v>
      </c>
      <c r="D633" s="1">
        <f>'PR-RAS'!E639</f>
        <v>0</v>
      </c>
      <c r="E633" s="1">
        <v>0</v>
      </c>
      <c r="F633" s="1">
        <v>0</v>
      </c>
      <c r="G633" s="2">
        <f t="shared" si="14"/>
        <v>107480.89671999999</v>
      </c>
      <c r="H633" s="2">
        <f t="shared" si="15"/>
        <v>0.29000000000814907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284399.41999999993</v>
      </c>
      <c r="E634" s="1">
        <v>0</v>
      </c>
      <c r="F634" s="1">
        <v>0</v>
      </c>
      <c r="G634" s="2">
        <f t="shared" si="14"/>
        <v>360049.66571999993</v>
      </c>
      <c r="H634" s="2">
        <f t="shared" si="15"/>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29665.11</v>
      </c>
      <c r="D635" s="1">
        <f>'PR-RAS'!E641</f>
        <v>638930.02</v>
      </c>
      <c r="E635" s="1">
        <v>0</v>
      </c>
      <c r="F635" s="1">
        <v>0</v>
      </c>
      <c r="G635" s="2">
        <f t="shared" si="14"/>
        <v>828970.94510000013</v>
      </c>
      <c r="H635" s="2">
        <f t="shared" si="15"/>
        <v>0.13000000001920853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2518873.1299999994</v>
      </c>
      <c r="D637" s="1">
        <f>'PR-RAS'!E643</f>
        <v>3281337.39</v>
      </c>
      <c r="E637" s="1">
        <v>0</v>
      </c>
      <c r="F637" s="1">
        <v>0</v>
      </c>
      <c r="G637" s="2">
        <f t="shared" si="14"/>
        <v>5775864.4707599999</v>
      </c>
      <c r="H637" s="2">
        <f t="shared" si="15"/>
        <v>0.51999999955296516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1882374.78</v>
      </c>
      <c r="D638" s="1">
        <f>'PR-RAS'!E644</f>
        <v>3570766.12</v>
      </c>
      <c r="E638" s="1">
        <v>0</v>
      </c>
      <c r="F638" s="1">
        <v>0</v>
      </c>
      <c r="G638" s="2">
        <f t="shared" si="14"/>
        <v>5748228.7717399998</v>
      </c>
      <c r="H638" s="2">
        <f t="shared" si="15"/>
        <v>0.34000000008381903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636498.34999999939</v>
      </c>
      <c r="D639" s="1">
        <f>'PR-RAS'!E645</f>
        <v>0</v>
      </c>
      <c r="E639" s="1">
        <v>0</v>
      </c>
      <c r="F639" s="1">
        <v>0</v>
      </c>
      <c r="G639" s="2">
        <f t="shared" si="14"/>
        <v>406085.94729999959</v>
      </c>
      <c r="H639" s="2">
        <f t="shared" si="15"/>
        <v>0.34999999939464033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289428.73</v>
      </c>
      <c r="E640" s="1">
        <v>0</v>
      </c>
      <c r="F640" s="1">
        <v>0</v>
      </c>
      <c r="G640" s="2">
        <f t="shared" si="14"/>
        <v>369889.91693999997</v>
      </c>
      <c r="H640" s="2">
        <f t="shared" si="15"/>
        <v>0.27000000001862645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919374.72000000009</v>
      </c>
      <c r="D641" s="1">
        <f>'PR-RAS'!E647</f>
        <v>846036.99000000022</v>
      </c>
      <c r="E641" s="1">
        <v>0</v>
      </c>
      <c r="F641" s="1">
        <v>0</v>
      </c>
      <c r="G641" s="2">
        <f t="shared" si="14"/>
        <v>1671327.1680000005</v>
      </c>
      <c r="H641" s="2">
        <f t="shared" si="15"/>
        <v>0.28999999968800694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1555873.0699999994</v>
      </c>
      <c r="D643" s="1">
        <f>'PR-RAS'!E649</f>
        <v>556608.26000000024</v>
      </c>
      <c r="E643" s="1">
        <v>0</v>
      </c>
      <c r="F643" s="1">
        <v>0</v>
      </c>
      <c r="G643" s="2">
        <f t="shared" si="14"/>
        <v>1713555.5167799999</v>
      </c>
      <c r="H643" s="2">
        <f t="shared" si="15"/>
        <v>0.32999999960884452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36571.54</v>
      </c>
      <c r="D645" s="1">
        <f>'PR-RAS'!E651</f>
        <v>0.01</v>
      </c>
      <c r="E645" s="1">
        <v>0</v>
      </c>
      <c r="F645" s="1">
        <v>0</v>
      </c>
      <c r="G645" s="2">
        <f t="shared" si="14"/>
        <v>23552.084639999997</v>
      </c>
      <c r="H645" s="2">
        <f t="shared" si="15"/>
        <v>0.46999999999912689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553284.91</v>
      </c>
      <c r="D646" s="1">
        <f>'PR-RAS'!E653</f>
        <v>747576.28</v>
      </c>
      <c r="E646" s="1">
        <v>0</v>
      </c>
      <c r="F646" s="1">
        <v>0</v>
      </c>
      <c r="G646" s="2">
        <f t="shared" si="14"/>
        <v>1321242.1681500003</v>
      </c>
      <c r="H646" s="2">
        <f t="shared" si="15"/>
        <v>0.36999999999534339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2646300.5099999998</v>
      </c>
      <c r="D647" s="1">
        <f>'PR-RAS'!E654</f>
        <v>3686814.7</v>
      </c>
      <c r="E647" s="1">
        <v>0</v>
      </c>
      <c r="F647" s="1">
        <v>0</v>
      </c>
      <c r="G647" s="2">
        <f t="shared" si="14"/>
        <v>6472874.7218599999</v>
      </c>
      <c r="H647" s="2">
        <f t="shared" si="15"/>
        <v>0.7900000000372529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2447603.54</v>
      </c>
      <c r="D648" s="1">
        <f>'PR-RAS'!E655</f>
        <v>4101711.41</v>
      </c>
      <c r="E648" s="1">
        <v>0</v>
      </c>
      <c r="F648" s="1">
        <v>0</v>
      </c>
      <c r="G648" s="2">
        <f t="shared" si="14"/>
        <v>6891214.05492</v>
      </c>
      <c r="H648" s="2">
        <f t="shared" si="15"/>
        <v>0.87000000011175871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751981.87999999989</v>
      </c>
      <c r="D649" s="1">
        <f>'PR-RAS'!E656</f>
        <v>332679.5700000003</v>
      </c>
      <c r="E649" s="1">
        <v>0</v>
      </c>
      <c r="F649" s="1">
        <v>0</v>
      </c>
      <c r="G649" s="2">
        <f t="shared" si="14"/>
        <v>918436.98096000031</v>
      </c>
      <c r="H649" s="2">
        <f t="shared" si="15"/>
        <v>0.54999999981373549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21</v>
      </c>
      <c r="E650" s="1">
        <v>0</v>
      </c>
      <c r="F650" s="1">
        <v>0</v>
      </c>
      <c r="G650" s="2">
        <f t="shared" si="14"/>
        <v>35.695</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13</v>
      </c>
      <c r="D652" s="1">
        <f>'PR-RAS'!E659</f>
        <v>21</v>
      </c>
      <c r="E652" s="1">
        <v>0</v>
      </c>
      <c r="F652" s="1">
        <v>0</v>
      </c>
      <c r="G652" s="2">
        <f t="shared" si="14"/>
        <v>35.805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231489.81</v>
      </c>
      <c r="D657" s="1">
        <f>'PR-RAS'!E664</f>
        <v>270840.07</v>
      </c>
      <c r="E657" s="1">
        <v>0</v>
      </c>
      <c r="F657" s="1">
        <v>0</v>
      </c>
      <c r="G657" s="2">
        <f t="shared" si="16"/>
        <v>507199.48719999997</v>
      </c>
      <c r="H657" s="2">
        <f t="shared" si="17"/>
        <v>0.26000000000931323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47766</v>
      </c>
      <c r="D662" s="1">
        <f>'PR-RAS'!E669</f>
        <v>42246</v>
      </c>
      <c r="E662" s="1">
        <v>0</v>
      </c>
      <c r="F662" s="1">
        <v>0</v>
      </c>
      <c r="G662" s="2">
        <f t="shared" si="14"/>
        <v>87422.538</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4720.25</v>
      </c>
      <c r="D663" s="1">
        <f>'PR-RAS'!E670</f>
        <v>3510.53</v>
      </c>
      <c r="E663" s="1">
        <v>0</v>
      </c>
      <c r="F663" s="1">
        <v>0</v>
      </c>
      <c r="G663" s="2">
        <f t="shared" si="14"/>
        <v>7772.7472200000011</v>
      </c>
      <c r="H663" s="2">
        <f t="shared" si="15"/>
        <v>0.71999999999979991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11250</v>
      </c>
      <c r="E665" s="1">
        <v>0</v>
      </c>
      <c r="F665" s="1">
        <v>0</v>
      </c>
      <c r="G665" s="2">
        <f t="shared" si="14"/>
        <v>14940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100000</v>
      </c>
      <c r="D666" s="1">
        <f>'PR-RAS'!E673</f>
        <v>0</v>
      </c>
      <c r="E666" s="1">
        <v>0</v>
      </c>
      <c r="F666" s="1">
        <v>0</v>
      </c>
      <c r="G666" s="2">
        <f t="shared" si="14"/>
        <v>66500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53821.88</v>
      </c>
      <c r="E674" s="1">
        <v>0</v>
      </c>
      <c r="F674" s="1">
        <v>0</v>
      </c>
      <c r="G674" s="2">
        <f t="shared" si="14"/>
        <v>72444.250480000002</v>
      </c>
      <c r="H674" s="2">
        <f t="shared" si="15"/>
        <v>0.12000000000261934</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67494.240000000005</v>
      </c>
      <c r="E695" s="1">
        <v>0</v>
      </c>
      <c r="F695" s="1">
        <v>0</v>
      </c>
      <c r="G695" s="2">
        <f t="shared" si="14"/>
        <v>93682.005120000002</v>
      </c>
      <c r="H695" s="2">
        <f t="shared" si="15"/>
        <v>0.24000000000523869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128770.25</v>
      </c>
      <c r="D698" s="1">
        <f>'PR-RAS'!E705</f>
        <v>0</v>
      </c>
      <c r="E698" s="1">
        <v>0</v>
      </c>
      <c r="F698" s="1">
        <v>0</v>
      </c>
      <c r="G698" s="2">
        <f t="shared" si="14"/>
        <v>89752.864249999999</v>
      </c>
      <c r="H698" s="2">
        <f t="shared" si="15"/>
        <v>0.25</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20925.13</v>
      </c>
      <c r="E717" s="1">
        <v>0</v>
      </c>
      <c r="F717" s="1">
        <v>0</v>
      </c>
      <c r="G717" s="2">
        <f t="shared" si="14"/>
        <v>29964.78616</v>
      </c>
      <c r="H717" s="2">
        <f t="shared" si="15"/>
        <v>0.13000000000101863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3064.32</v>
      </c>
      <c r="D727" s="1">
        <f>'PR-RAS'!E734</f>
        <v>1579.78</v>
      </c>
      <c r="E727" s="1">
        <v>0</v>
      </c>
      <c r="F727" s="1">
        <v>0</v>
      </c>
      <c r="G727" s="2">
        <f t="shared" si="14"/>
        <v>4518.5368799999997</v>
      </c>
      <c r="H727" s="2">
        <f t="shared" si="15"/>
        <v>0.54000000000019099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594.48</v>
      </c>
      <c r="D731" s="1">
        <f>'PR-RAS'!E738</f>
        <v>544.71</v>
      </c>
      <c r="E731" s="1">
        <v>0</v>
      </c>
      <c r="F731" s="1">
        <v>0</v>
      </c>
      <c r="G731" s="2">
        <f t="shared" si="14"/>
        <v>1229.2470000000001</v>
      </c>
      <c r="H731" s="2">
        <f t="shared" si="15"/>
        <v>0.76999999999998181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28790.639999999999</v>
      </c>
      <c r="D733" s="1">
        <f>'PR-RAS'!E740</f>
        <v>28790.639999999999</v>
      </c>
      <c r="E733" s="1">
        <v>0</v>
      </c>
      <c r="F733" s="1">
        <v>0</v>
      </c>
      <c r="G733" s="2">
        <f t="shared" si="14"/>
        <v>63224.245439999999</v>
      </c>
      <c r="H733" s="2">
        <f t="shared" si="15"/>
        <v>0.72000000000116415</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891.72</v>
      </c>
      <c r="D734" s="1">
        <f>'PR-RAS'!E741</f>
        <v>1280.45</v>
      </c>
      <c r="E734" s="1">
        <v>0</v>
      </c>
      <c r="F734" s="1">
        <v>0</v>
      </c>
      <c r="G734" s="2">
        <f t="shared" si="14"/>
        <v>2530.7704599999997</v>
      </c>
      <c r="H734" s="2">
        <f t="shared" si="15"/>
        <v>0.73000000000001819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4269.79</v>
      </c>
      <c r="D735" s="1">
        <f>'PR-RAS'!E742</f>
        <v>7356.94</v>
      </c>
      <c r="E735" s="1">
        <v>0</v>
      </c>
      <c r="F735" s="1">
        <v>0</v>
      </c>
      <c r="G735" s="2">
        <f t="shared" si="14"/>
        <v>13934.013779999999</v>
      </c>
      <c r="H735" s="2">
        <f t="shared" si="15"/>
        <v>0.27000000000043656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2655.14</v>
      </c>
      <c r="D753" s="1">
        <f>'PR-RAS'!E760</f>
        <v>7545.25</v>
      </c>
      <c r="E753" s="1">
        <v>0</v>
      </c>
      <c r="F753" s="1">
        <v>0</v>
      </c>
      <c r="G753" s="2">
        <f t="shared" si="14"/>
        <v>13344.72128</v>
      </c>
      <c r="H753" s="2">
        <f t="shared" si="15"/>
        <v>0.38999999999987267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26726.7</v>
      </c>
      <c r="D778" s="1">
        <f>'PR-RAS'!E785</f>
        <v>48934.95</v>
      </c>
      <c r="E778" s="1">
        <v>0</v>
      </c>
      <c r="F778" s="1">
        <v>0</v>
      </c>
      <c r="G778" s="2">
        <f t="shared" si="14"/>
        <v>96811.558199999999</v>
      </c>
      <c r="H778" s="2">
        <f t="shared" si="15"/>
        <v>0.35000000000218279</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49717.23</v>
      </c>
      <c r="D836" s="1">
        <f>'PR-RAS'!E843</f>
        <v>36746.29</v>
      </c>
      <c r="E836" s="1">
        <v>0</v>
      </c>
      <c r="F836" s="1">
        <v>0</v>
      </c>
      <c r="G836" s="2">
        <f t="shared" si="14"/>
        <v>102880.19134999999</v>
      </c>
      <c r="H836" s="2">
        <f t="shared" si="15"/>
        <v>0.52000000000407454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18124</v>
      </c>
      <c r="D839" s="1">
        <f>'PR-RAS'!E846</f>
        <v>22200</v>
      </c>
      <c r="E839" s="1">
        <v>0</v>
      </c>
      <c r="F839" s="1">
        <v>0</v>
      </c>
      <c r="G839" s="2">
        <f t="shared" si="34"/>
        <v>52395.112000000001</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3394.61</v>
      </c>
      <c r="D845" s="1">
        <f>'PR-RAS'!E852</f>
        <v>12466.4</v>
      </c>
      <c r="E845" s="1">
        <v>0</v>
      </c>
      <c r="F845" s="1">
        <v>0</v>
      </c>
      <c r="G845" s="2">
        <f t="shared" si="34"/>
        <v>23908.334039999998</v>
      </c>
      <c r="H845" s="2">
        <f t="shared" si="35"/>
        <v>0.78999999999950887</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7991.35</v>
      </c>
      <c r="D847" s="1">
        <f>'PR-RAS'!E854</f>
        <v>7182</v>
      </c>
      <c r="E847" s="1">
        <v>0</v>
      </c>
      <c r="F847" s="1">
        <v>0</v>
      </c>
      <c r="G847" s="2">
        <f t="shared" si="34"/>
        <v>18912.626099999998</v>
      </c>
      <c r="H847" s="2">
        <f t="shared" si="35"/>
        <v>0.3500000000003638</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660</v>
      </c>
      <c r="D849" s="1">
        <f>'PR-RAS'!E856</f>
        <v>11369.69</v>
      </c>
      <c r="E849" s="1">
        <v>0</v>
      </c>
      <c r="F849" s="1">
        <v>0</v>
      </c>
      <c r="G849" s="2">
        <f t="shared" si="34"/>
        <v>19842.67424</v>
      </c>
      <c r="H849" s="2">
        <f t="shared" si="35"/>
        <v>0.30999999999949068</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36939.440000000002</v>
      </c>
      <c r="D850" s="1">
        <f>'PR-RAS'!E857</f>
        <v>15637.86</v>
      </c>
      <c r="E850" s="1">
        <v>0</v>
      </c>
      <c r="F850" s="1">
        <v>0</v>
      </c>
      <c r="G850" s="2">
        <f t="shared" si="34"/>
        <v>57914.670839999999</v>
      </c>
      <c r="H850" s="2">
        <f t="shared" si="35"/>
        <v>0.58000000000174623</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180303.03</v>
      </c>
      <c r="D906" s="1">
        <f>'PR-RAS'!E913</f>
        <v>0</v>
      </c>
      <c r="E906" s="1">
        <v>0</v>
      </c>
      <c r="F906" s="1">
        <v>0</v>
      </c>
      <c r="G906" s="2">
        <f t="shared" si="34"/>
        <v>163174.24215000001</v>
      </c>
      <c r="H906" s="2">
        <f t="shared" si="35"/>
        <v>2.9999999998835847E-2</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1117000</v>
      </c>
      <c r="E921" s="1">
        <v>0</v>
      </c>
      <c r="F921" s="1">
        <v>0</v>
      </c>
      <c r="G921" s="2">
        <f t="shared" si="34"/>
        <v>2055280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10238.32</v>
      </c>
      <c r="D974" s="1">
        <f>'PR-RAS'!E981</f>
        <v>33858.22</v>
      </c>
      <c r="E974" s="1">
        <v>0</v>
      </c>
      <c r="F974" s="1">
        <v>0</v>
      </c>
      <c r="G974" s="2">
        <f t="shared" si="34"/>
        <v>75849.981480000002</v>
      </c>
      <c r="H974" s="2">
        <f t="shared" si="35"/>
        <v>0.54000000000087311</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1311691.18</v>
      </c>
      <c r="E985" s="1">
        <v>0</v>
      </c>
      <c r="F985" s="1">
        <v>0</v>
      </c>
      <c r="G985" s="2">
        <f t="shared" si="34"/>
        <v>2581408.2422400001</v>
      </c>
      <c r="H985" s="2">
        <f t="shared" si="35"/>
        <v>0.17999999993480742</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55850.01</v>
      </c>
      <c r="E989" s="1">
        <v>0</v>
      </c>
      <c r="F989" s="1">
        <v>0</v>
      </c>
      <c r="G989" s="2">
        <f t="shared" si="34"/>
        <v>110359.61976</v>
      </c>
      <c r="H989" s="2">
        <f t="shared" si="35"/>
        <v>1.0000000002037268E-2</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2349733.17</v>
      </c>
      <c r="D1582" s="6"/>
      <c r="E1582" s="6">
        <v>0</v>
      </c>
      <c r="F1582" s="6">
        <v>0</v>
      </c>
      <c r="G1582" s="7">
        <f t="shared" ref="G1582:G1686" si="70">B1582/1000*C1582</f>
        <v>2349.73317</v>
      </c>
      <c r="H1582" s="7">
        <f t="shared" ref="H1582:H1686" si="71">ABS(C1582-ROUND(C1582,0))</f>
        <v>0.16999999992549419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3248186.6100000003</v>
      </c>
      <c r="D1583" s="1">
        <v>0</v>
      </c>
      <c r="E1583" s="1">
        <v>0</v>
      </c>
      <c r="F1583" s="1">
        <v>0</v>
      </c>
      <c r="G1583" s="2">
        <f t="shared" si="70"/>
        <v>6496.3732200000004</v>
      </c>
      <c r="H1583" s="2">
        <f t="shared" si="71"/>
        <v>0.38999999966472387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1529411.5000000002</v>
      </c>
      <c r="D1585" s="1">
        <v>0</v>
      </c>
      <c r="E1585" s="1">
        <v>0</v>
      </c>
      <c r="F1585" s="1">
        <v>0</v>
      </c>
      <c r="G1585" s="2">
        <f t="shared" si="70"/>
        <v>6117.6460000000006</v>
      </c>
      <c r="H1585" s="2">
        <f t="shared" si="71"/>
        <v>0.49999999976716936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230411.92</v>
      </c>
      <c r="D1586" s="1">
        <v>0</v>
      </c>
      <c r="E1586" s="1">
        <v>0</v>
      </c>
      <c r="F1586" s="1">
        <v>0</v>
      </c>
      <c r="G1586" s="2">
        <f t="shared" si="70"/>
        <v>1152.0596</v>
      </c>
      <c r="H1586" s="2">
        <f t="shared" si="71"/>
        <v>7.9999999987194315E-2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513846.24</v>
      </c>
      <c r="D1587" s="1">
        <v>0</v>
      </c>
      <c r="E1587" s="1">
        <v>0</v>
      </c>
      <c r="F1587" s="1">
        <v>0</v>
      </c>
      <c r="G1587" s="2">
        <f t="shared" si="70"/>
        <v>3083.07744</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245390.2</v>
      </c>
      <c r="D1588" s="1">
        <v>0</v>
      </c>
      <c r="E1588" s="1">
        <v>0</v>
      </c>
      <c r="F1588" s="1">
        <v>0</v>
      </c>
      <c r="G1588" s="2">
        <f t="shared" si="70"/>
        <v>1717.7314000000001</v>
      </c>
      <c r="H1588" s="2">
        <f t="shared" si="71"/>
        <v>0.20000000001164153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429177.55</v>
      </c>
      <c r="D1589" s="1">
        <v>0</v>
      </c>
      <c r="E1589" s="1">
        <v>0</v>
      </c>
      <c r="F1589" s="1">
        <v>0</v>
      </c>
      <c r="G1589" s="2">
        <f t="shared" si="70"/>
        <v>3433.4204</v>
      </c>
      <c r="H1589" s="2">
        <f t="shared" si="71"/>
        <v>0.45000000001164153</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84752.55</v>
      </c>
      <c r="D1591" s="1">
        <v>0</v>
      </c>
      <c r="E1591" s="1">
        <v>0</v>
      </c>
      <c r="F1591" s="1">
        <v>0</v>
      </c>
      <c r="G1591" s="2">
        <f t="shared" si="70"/>
        <v>847.52550000000008</v>
      </c>
      <c r="H1591" s="2">
        <f t="shared" si="71"/>
        <v>0.44999999999708962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20945.96</v>
      </c>
      <c r="D1592" s="1">
        <v>0</v>
      </c>
      <c r="E1592" s="1">
        <v>0</v>
      </c>
      <c r="F1592" s="1">
        <v>0</v>
      </c>
      <c r="G1592" s="2">
        <f t="shared" si="70"/>
        <v>230.40555999999998</v>
      </c>
      <c r="H1592" s="2">
        <f t="shared" si="71"/>
        <v>4.0000000000873115E-2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4887.08</v>
      </c>
      <c r="D1593" s="1">
        <v>0</v>
      </c>
      <c r="E1593" s="1">
        <v>0</v>
      </c>
      <c r="F1593" s="1">
        <v>0</v>
      </c>
      <c r="G1593" s="2">
        <f t="shared" si="70"/>
        <v>58.644959999999998</v>
      </c>
      <c r="H1593" s="2">
        <f t="shared" si="71"/>
        <v>7.999999999992724E-2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383459.65</v>
      </c>
      <c r="D1594" s="1">
        <v>0</v>
      </c>
      <c r="E1594" s="1">
        <v>0</v>
      </c>
      <c r="F1594" s="1">
        <v>0</v>
      </c>
      <c r="G1594" s="2">
        <f t="shared" si="70"/>
        <v>4984.9754499999999</v>
      </c>
      <c r="H1594" s="2">
        <f t="shared" si="71"/>
        <v>0.34999999997671694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1117000</v>
      </c>
      <c r="D1595" s="1">
        <v>0</v>
      </c>
      <c r="E1595" s="1">
        <v>0</v>
      </c>
      <c r="F1595" s="1">
        <v>0</v>
      </c>
      <c r="G1595" s="2">
        <f t="shared" si="70"/>
        <v>15638</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1117000</v>
      </c>
      <c r="D1599" s="1">
        <v>0</v>
      </c>
      <c r="E1599" s="1">
        <v>0</v>
      </c>
      <c r="F1599" s="1">
        <v>0</v>
      </c>
      <c r="G1599" s="2">
        <f t="shared" si="70"/>
        <v>20106</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218315.46</v>
      </c>
      <c r="D1601" s="1">
        <v>0</v>
      </c>
      <c r="E1601" s="1">
        <v>0</v>
      </c>
      <c r="F1601" s="1">
        <v>0</v>
      </c>
      <c r="G1601" s="2">
        <f>B1601/1000*C1601</f>
        <v>4366.3091999999997</v>
      </c>
      <c r="H1601" s="2">
        <f>ABS(C1601-ROUND(C1601,0))</f>
        <v>0.45999999999185093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3491126.66</v>
      </c>
      <c r="D1602" s="1">
        <v>0</v>
      </c>
      <c r="E1602" s="1">
        <v>0</v>
      </c>
      <c r="F1602" s="1">
        <v>0</v>
      </c>
      <c r="G1602" s="2">
        <f t="shared" si="70"/>
        <v>73313.659860000014</v>
      </c>
      <c r="H1602" s="2">
        <f t="shared" si="71"/>
        <v>0.33999999985098839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1514413.7500000002</v>
      </c>
      <c r="D1604" s="1">
        <v>0</v>
      </c>
      <c r="E1604" s="1">
        <v>0</v>
      </c>
      <c r="F1604" s="1">
        <v>0</v>
      </c>
      <c r="G1604" s="2">
        <f t="shared" si="70"/>
        <v>34831.516250000008</v>
      </c>
      <c r="H1604" s="2">
        <f t="shared" si="71"/>
        <v>0.24999999976716936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223788.92</v>
      </c>
      <c r="D1605" s="1">
        <v>0</v>
      </c>
      <c r="E1605" s="1">
        <v>0</v>
      </c>
      <c r="F1605" s="1">
        <v>0</v>
      </c>
      <c r="G1605" s="2">
        <f t="shared" si="70"/>
        <v>5370.93408</v>
      </c>
      <c r="H1605" s="2">
        <f t="shared" si="71"/>
        <v>7.9999999987194315E-2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507179.27</v>
      </c>
      <c r="D1606" s="1">
        <v>0</v>
      </c>
      <c r="E1606" s="1">
        <v>0</v>
      </c>
      <c r="F1606" s="1">
        <v>0</v>
      </c>
      <c r="G1606" s="2">
        <f t="shared" si="70"/>
        <v>12679.481750000001</v>
      </c>
      <c r="H1606" s="2">
        <f t="shared" si="71"/>
        <v>0.27000000001862645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250780.61</v>
      </c>
      <c r="D1607" s="1">
        <v>0</v>
      </c>
      <c r="E1607" s="1">
        <v>0</v>
      </c>
      <c r="F1607" s="1">
        <v>0</v>
      </c>
      <c r="G1607" s="2">
        <f t="shared" si="70"/>
        <v>6520.2958599999993</v>
      </c>
      <c r="H1607" s="2">
        <f t="shared" si="71"/>
        <v>0.39000000001396984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429177.55</v>
      </c>
      <c r="D1608" s="1">
        <v>0</v>
      </c>
      <c r="E1608" s="1">
        <v>0</v>
      </c>
      <c r="F1608" s="1">
        <v>0</v>
      </c>
      <c r="G1608" s="2">
        <f t="shared" si="70"/>
        <v>11587.79385</v>
      </c>
      <c r="H1608" s="2">
        <f t="shared" si="71"/>
        <v>0.45000000001164153</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90455.85</v>
      </c>
      <c r="D1610" s="1">
        <v>0</v>
      </c>
      <c r="E1610" s="1">
        <v>0</v>
      </c>
      <c r="F1610" s="1">
        <v>0</v>
      </c>
      <c r="G1610" s="2">
        <f t="shared" si="70"/>
        <v>2623.2196500000005</v>
      </c>
      <c r="H1610" s="2">
        <f t="shared" si="71"/>
        <v>0.14999999999417923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13031.55</v>
      </c>
      <c r="D1611" s="1">
        <v>0</v>
      </c>
      <c r="E1611" s="1">
        <v>0</v>
      </c>
      <c r="F1611" s="1">
        <v>0</v>
      </c>
      <c r="G1611" s="2">
        <f t="shared" si="70"/>
        <v>390.94649999999996</v>
      </c>
      <c r="H1611" s="2">
        <f t="shared" si="71"/>
        <v>0.4500000000007276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489479.7</v>
      </c>
      <c r="D1613" s="1">
        <v>0</v>
      </c>
      <c r="E1613" s="1">
        <v>0</v>
      </c>
      <c r="F1613" s="1">
        <v>0</v>
      </c>
      <c r="G1613" s="2">
        <f t="shared" si="70"/>
        <v>15663.350400000001</v>
      </c>
      <c r="H1613" s="2">
        <f t="shared" si="71"/>
        <v>0.29999999998835847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89708.23</v>
      </c>
      <c r="D1614" s="1">
        <v>0</v>
      </c>
      <c r="E1614" s="1">
        <v>0</v>
      </c>
      <c r="F1614" s="1">
        <v>0</v>
      </c>
      <c r="G1614" s="2">
        <f t="shared" si="70"/>
        <v>2960.3715900000002</v>
      </c>
      <c r="H1614" s="2">
        <f t="shared" si="71"/>
        <v>0.22999999999592546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89708.23</v>
      </c>
      <c r="D1618" s="1">
        <v>0</v>
      </c>
      <c r="E1618" s="1">
        <v>0</v>
      </c>
      <c r="F1618" s="1">
        <v>0</v>
      </c>
      <c r="G1618" s="2">
        <f t="shared" si="70"/>
        <v>3319.2045099999996</v>
      </c>
      <c r="H1618" s="2">
        <f t="shared" si="71"/>
        <v>0.22999999999592546</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1397524.98</v>
      </c>
      <c r="D1620" s="1">
        <v>0</v>
      </c>
      <c r="E1620" s="1">
        <v>0</v>
      </c>
      <c r="F1620" s="1">
        <v>0</v>
      </c>
      <c r="G1620" s="2">
        <f>B1620/1000*C1620</f>
        <v>54503.474219999996</v>
      </c>
      <c r="H1620" s="2">
        <f>ABS(C1620-ROUND(C1620,0))</f>
        <v>2.0000000018626451E-2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2106793.12</v>
      </c>
      <c r="D1621" s="1">
        <v>0</v>
      </c>
      <c r="E1621" s="1">
        <v>0</v>
      </c>
      <c r="F1621" s="1">
        <v>0</v>
      </c>
      <c r="G1621" s="2">
        <f t="shared" si="70"/>
        <v>84271.724800000011</v>
      </c>
      <c r="H1621" s="2">
        <f t="shared" si="71"/>
        <v>0.12000000011175871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297518.88</v>
      </c>
      <c r="D1622" s="1">
        <v>0</v>
      </c>
      <c r="E1622" s="1">
        <v>0</v>
      </c>
      <c r="F1622" s="1">
        <v>0</v>
      </c>
      <c r="G1622" s="2">
        <f t="shared" si="70"/>
        <v>12198.274080000001</v>
      </c>
      <c r="H1622" s="2">
        <f t="shared" si="71"/>
        <v>0.11999999999534339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182492.91</v>
      </c>
      <c r="D1628" s="1">
        <v>0</v>
      </c>
      <c r="E1628" s="1">
        <v>0</v>
      </c>
      <c r="F1628" s="1">
        <v>0</v>
      </c>
      <c r="G1628" s="2">
        <f t="shared" si="70"/>
        <v>8577.1667699999998</v>
      </c>
      <c r="H1628" s="2">
        <f t="shared" si="71"/>
        <v>8.999999999650754E-2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167179.63</v>
      </c>
      <c r="D1634" s="1">
        <v>0</v>
      </c>
      <c r="E1634" s="1">
        <v>0</v>
      </c>
      <c r="F1634" s="1">
        <v>0</v>
      </c>
      <c r="G1634" s="2">
        <f t="shared" si="70"/>
        <v>8860.5203899999997</v>
      </c>
      <c r="H1634" s="2">
        <f t="shared" si="71"/>
        <v>0.36999999999534339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65405.5</v>
      </c>
      <c r="D1635" s="1">
        <v>0</v>
      </c>
      <c r="E1635" s="1">
        <v>0</v>
      </c>
      <c r="F1635" s="1">
        <v>0</v>
      </c>
      <c r="G1635" s="2">
        <f t="shared" si="70"/>
        <v>3531.8969999999999</v>
      </c>
      <c r="H1635" s="2">
        <f t="shared" si="71"/>
        <v>0.5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29784.3</v>
      </c>
      <c r="D1636" s="1">
        <v>0</v>
      </c>
      <c r="E1636" s="1">
        <v>0</v>
      </c>
      <c r="F1636" s="1">
        <v>0</v>
      </c>
      <c r="G1636" s="2">
        <f t="shared" si="70"/>
        <v>1638.1365000000001</v>
      </c>
      <c r="H1636" s="2">
        <f t="shared" si="71"/>
        <v>0.2999999999992724</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67235.08</v>
      </c>
      <c r="D1637" s="1">
        <v>0</v>
      </c>
      <c r="E1637" s="1">
        <v>0</v>
      </c>
      <c r="F1637" s="1">
        <v>0</v>
      </c>
      <c r="G1637" s="2">
        <f t="shared" si="70"/>
        <v>3765.1644800000004</v>
      </c>
      <c r="H1637" s="2">
        <f t="shared" si="71"/>
        <v>8.000000000174623E-2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4754.75</v>
      </c>
      <c r="D1638" s="1">
        <v>0</v>
      </c>
      <c r="E1638" s="1">
        <v>0</v>
      </c>
      <c r="F1638" s="1">
        <v>0</v>
      </c>
      <c r="G1638" s="2">
        <f t="shared" si="70"/>
        <v>271.02075000000002</v>
      </c>
      <c r="H1638" s="2">
        <f t="shared" si="71"/>
        <v>0.25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1508.5</v>
      </c>
      <c r="D1654" s="1">
        <v>0</v>
      </c>
      <c r="E1654" s="1">
        <v>0</v>
      </c>
      <c r="F1654" s="1">
        <v>0</v>
      </c>
      <c r="G1654" s="2">
        <f t="shared" si="70"/>
        <v>110.12049999999999</v>
      </c>
      <c r="H1654" s="2">
        <f t="shared" si="71"/>
        <v>0.5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1508.5</v>
      </c>
      <c r="D1655" s="1">
        <v>0</v>
      </c>
      <c r="E1655" s="1">
        <v>0</v>
      </c>
      <c r="F1655" s="1">
        <v>0</v>
      </c>
      <c r="G1655" s="2">
        <f t="shared" si="70"/>
        <v>111.62899999999999</v>
      </c>
      <c r="H1655" s="2">
        <f t="shared" si="71"/>
        <v>0.5</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6842.01</v>
      </c>
      <c r="D1659" s="1">
        <v>0</v>
      </c>
      <c r="E1659" s="1">
        <v>0</v>
      </c>
      <c r="F1659" s="1">
        <v>0</v>
      </c>
      <c r="G1659" s="2">
        <f t="shared" si="70"/>
        <v>533.67678000000001</v>
      </c>
      <c r="H1659" s="2">
        <f t="shared" si="71"/>
        <v>1.0000000000218279E-2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1391.81</v>
      </c>
      <c r="D1660" s="1">
        <v>0</v>
      </c>
      <c r="E1660" s="1">
        <v>0</v>
      </c>
      <c r="F1660" s="1">
        <v>0</v>
      </c>
      <c r="G1660" s="2">
        <f t="shared" si="70"/>
        <v>109.95299</v>
      </c>
      <c r="H1660" s="2">
        <f t="shared" si="71"/>
        <v>0.19000000000005457</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5450.2</v>
      </c>
      <c r="D1661" s="1">
        <v>0</v>
      </c>
      <c r="E1661" s="1">
        <v>0</v>
      </c>
      <c r="F1661" s="1">
        <v>0</v>
      </c>
      <c r="G1661" s="2">
        <f t="shared" si="70"/>
        <v>436.01600000000002</v>
      </c>
      <c r="H1661" s="2">
        <f t="shared" si="71"/>
        <v>0.1999999999998181</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6962.77</v>
      </c>
      <c r="D1664" s="1">
        <v>0</v>
      </c>
      <c r="E1664" s="1">
        <v>0</v>
      </c>
      <c r="F1664" s="1">
        <v>0</v>
      </c>
      <c r="G1664" s="2">
        <f t="shared" si="70"/>
        <v>577.90991000000008</v>
      </c>
      <c r="H1664" s="2">
        <f t="shared" si="71"/>
        <v>0.22999999999956344</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46.22</v>
      </c>
      <c r="D1667" s="1">
        <v>0</v>
      </c>
      <c r="E1667" s="1">
        <v>0</v>
      </c>
      <c r="F1667" s="1">
        <v>0</v>
      </c>
      <c r="G1667" s="2">
        <f t="shared" si="70"/>
        <v>3.9749199999999996</v>
      </c>
      <c r="H1667" s="2">
        <f t="shared" si="71"/>
        <v>0.21999999999999886</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6916.55</v>
      </c>
      <c r="D1668" s="1">
        <v>0</v>
      </c>
      <c r="E1668" s="1">
        <v>0</v>
      </c>
      <c r="F1668" s="1">
        <v>0</v>
      </c>
      <c r="G1668" s="2">
        <f t="shared" si="70"/>
        <v>601.73984999999993</v>
      </c>
      <c r="H1668" s="2">
        <f t="shared" si="71"/>
        <v>0.4499999999998181</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115025.97</v>
      </c>
      <c r="D1669" s="1">
        <v>0</v>
      </c>
      <c r="E1669" s="1">
        <v>0</v>
      </c>
      <c r="F1669" s="1">
        <v>0</v>
      </c>
      <c r="G1669" s="2">
        <f t="shared" si="70"/>
        <v>10122.28536</v>
      </c>
      <c r="H1669" s="2">
        <f t="shared" si="71"/>
        <v>2.9999999998835847E-2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57533.97</v>
      </c>
      <c r="D1670" s="1">
        <v>0</v>
      </c>
      <c r="E1670" s="1">
        <v>0</v>
      </c>
      <c r="F1670" s="1">
        <v>0</v>
      </c>
      <c r="G1670" s="2">
        <f t="shared" si="70"/>
        <v>5120.52333</v>
      </c>
      <c r="H1670" s="2">
        <f t="shared" si="71"/>
        <v>2.9999999998835847E-2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44062.5</v>
      </c>
      <c r="D1671" s="1">
        <v>0</v>
      </c>
      <c r="E1671" s="1">
        <v>0</v>
      </c>
      <c r="F1671" s="1">
        <v>0</v>
      </c>
      <c r="G1671" s="2">
        <f t="shared" si="70"/>
        <v>3965.625</v>
      </c>
      <c r="H1671" s="2">
        <f t="shared" si="71"/>
        <v>0.5</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13429.5</v>
      </c>
      <c r="D1672" s="1">
        <v>0</v>
      </c>
      <c r="E1672" s="1">
        <v>0</v>
      </c>
      <c r="F1672" s="1">
        <v>0</v>
      </c>
      <c r="G1672" s="2">
        <f t="shared" si="70"/>
        <v>1222.0844999999999</v>
      </c>
      <c r="H1672" s="2">
        <f t="shared" si="71"/>
        <v>0.5</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1809274.24</v>
      </c>
      <c r="D1681" s="1">
        <v>0</v>
      </c>
      <c r="E1681" s="1">
        <v>0</v>
      </c>
      <c r="F1681" s="1">
        <v>0</v>
      </c>
      <c r="G1681" s="2">
        <f t="shared" si="70"/>
        <v>180927.424</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76170.509999999995</v>
      </c>
      <c r="D1683" s="1">
        <v>0</v>
      </c>
      <c r="E1683" s="1">
        <v>0</v>
      </c>
      <c r="F1683" s="1">
        <v>0</v>
      </c>
      <c r="G1683" s="2">
        <f t="shared" si="70"/>
        <v>7769.3920199999993</v>
      </c>
      <c r="H1683" s="2">
        <f t="shared" si="71"/>
        <v>0.49000000000523869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3914.49</v>
      </c>
      <c r="D1684" s="1">
        <v>0</v>
      </c>
      <c r="E1684" s="1">
        <v>0</v>
      </c>
      <c r="F1684" s="1">
        <v>0</v>
      </c>
      <c r="G1684" s="2">
        <f t="shared" si="70"/>
        <v>403.19246999999996</v>
      </c>
      <c r="H1684" s="2">
        <f t="shared" si="71"/>
        <v>0.48999999999978172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1725925.07</v>
      </c>
      <c r="D1685" s="1">
        <v>0</v>
      </c>
      <c r="E1685" s="1">
        <v>0</v>
      </c>
      <c r="F1685" s="1">
        <v>0</v>
      </c>
      <c r="G1685" s="2">
        <f>B1685/1000*C1685</f>
        <v>179496.20728</v>
      </c>
      <c r="H1685" s="2">
        <f>ABS(C1685-ROUND(C1685,0))</f>
        <v>7.000000006519258E-2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3264.17</v>
      </c>
      <c r="D1686" s="13">
        <v>0</v>
      </c>
      <c r="E1686" s="13">
        <v>0</v>
      </c>
      <c r="F1686" s="13">
        <v>0</v>
      </c>
      <c r="G1686" s="14">
        <f t="shared" si="70"/>
        <v>342.73784999999998</v>
      </c>
      <c r="H1686" s="14">
        <f t="shared" si="71"/>
        <v>0.17000000000007276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35079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f>IF(AND(H7="DA",Kont!E23&gt;0),Kont!E23,"Nema")</f>
        <v>1</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2160866.1999999997</v>
      </c>
      <c r="I16" s="298">
        <f>'PR-RAS'!E6</f>
        <v>2054765.9900000002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1341891.46</v>
      </c>
      <c r="I17" s="298">
        <f>'PR-RAS'!E152</f>
        <v>1785907.0500000003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1555873.0699999994</v>
      </c>
      <c r="I18" s="298">
        <f>'PR-RAS'!E649</f>
        <v>556608.26000000024</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2349733.17</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2106793.12</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297518.88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1809274.24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63" sqref="E6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2160866.1999999997</v>
      </c>
      <c r="E6" s="59">
        <f>E7+E43+E49+E82+E106+E125+E134+E140</f>
        <v>2054765.9900000002</v>
      </c>
      <c r="F6" s="44">
        <f t="shared" ref="F6:F132" si="0">IF(D6&lt;&gt;0,IF(E6/D6&gt;=100,"&gt;&gt;100",E6/D6*100),"-")</f>
        <v>95.089922272836731</v>
      </c>
    </row>
    <row r="7" spans="1:24" ht="12.75" customHeight="1" x14ac:dyDescent="0.2">
      <c r="A7" s="62">
        <v>61</v>
      </c>
      <c r="B7" s="228" t="s">
        <v>65</v>
      </c>
      <c r="C7" s="267" t="s">
        <v>66</v>
      </c>
      <c r="D7" s="59">
        <f>D8+D17+D23+D29+D36+D39</f>
        <v>1255715.26</v>
      </c>
      <c r="E7" s="59">
        <f>E8+E17+E23+E29+E36+E39</f>
        <v>1201040.8699999999</v>
      </c>
      <c r="F7" s="44">
        <f t="shared" si="0"/>
        <v>95.645956393012213</v>
      </c>
    </row>
    <row r="8" spans="1:24" ht="12.75" customHeight="1" x14ac:dyDescent="0.2">
      <c r="A8" s="62">
        <v>611</v>
      </c>
      <c r="B8" s="228" t="s">
        <v>67</v>
      </c>
      <c r="C8" s="267" t="s">
        <v>68</v>
      </c>
      <c r="D8" s="59">
        <f>SUM(D9:D14)-D15-D16</f>
        <v>728365.07000000007</v>
      </c>
      <c r="E8" s="59">
        <f>SUM(E9:E14)-E15-E16</f>
        <v>893889.69</v>
      </c>
      <c r="F8" s="44">
        <f t="shared" si="0"/>
        <v>122.72550219905519</v>
      </c>
    </row>
    <row r="9" spans="1:24" ht="12.75" customHeight="1" x14ac:dyDescent="0.2">
      <c r="A9" s="62">
        <v>6111</v>
      </c>
      <c r="B9" s="64" t="s">
        <v>69</v>
      </c>
      <c r="C9" s="267" t="s">
        <v>70</v>
      </c>
      <c r="D9" s="193">
        <v>650360.76</v>
      </c>
      <c r="E9" s="193">
        <v>766668.83</v>
      </c>
      <c r="F9" s="44">
        <f t="shared" si="0"/>
        <v>117.88362354456932</v>
      </c>
    </row>
    <row r="10" spans="1:24" ht="12.75" customHeight="1" x14ac:dyDescent="0.2">
      <c r="A10" s="62">
        <v>6112</v>
      </c>
      <c r="B10" s="64" t="s">
        <v>71</v>
      </c>
      <c r="C10" s="267" t="s">
        <v>72</v>
      </c>
      <c r="D10" s="193">
        <v>60581.1</v>
      </c>
      <c r="E10" s="193">
        <v>55317.58</v>
      </c>
      <c r="F10" s="44">
        <f t="shared" si="0"/>
        <v>91.311613688097452</v>
      </c>
    </row>
    <row r="11" spans="1:24" ht="12.75" customHeight="1" x14ac:dyDescent="0.2">
      <c r="A11" s="62">
        <v>6113</v>
      </c>
      <c r="B11" s="64" t="s">
        <v>73</v>
      </c>
      <c r="C11" s="267" t="s">
        <v>74</v>
      </c>
      <c r="D11" s="193">
        <v>73435.7</v>
      </c>
      <c r="E11" s="193">
        <v>79675.12</v>
      </c>
      <c r="F11" s="44">
        <f t="shared" si="0"/>
        <v>108.49643974252305</v>
      </c>
    </row>
    <row r="12" spans="1:24" ht="12.75" customHeight="1" x14ac:dyDescent="0.2">
      <c r="A12" s="62">
        <v>6114</v>
      </c>
      <c r="B12" s="64" t="s">
        <v>75</v>
      </c>
      <c r="C12" s="267" t="s">
        <v>76</v>
      </c>
      <c r="D12" s="193">
        <v>26520.9</v>
      </c>
      <c r="E12" s="193">
        <v>80154.31</v>
      </c>
      <c r="F12" s="44">
        <f t="shared" si="0"/>
        <v>302.2307312346112</v>
      </c>
    </row>
    <row r="13" spans="1:24" ht="12.75" customHeight="1" x14ac:dyDescent="0.2">
      <c r="A13" s="62">
        <v>6115</v>
      </c>
      <c r="B13" s="64" t="s">
        <v>77</v>
      </c>
      <c r="C13" s="267" t="s">
        <v>78</v>
      </c>
      <c r="D13" s="193">
        <v>59055.65</v>
      </c>
      <c r="E13" s="193">
        <v>43849.79</v>
      </c>
      <c r="F13" s="44">
        <f t="shared" si="0"/>
        <v>74.251642306874956</v>
      </c>
    </row>
    <row r="14" spans="1:24" ht="12.75" customHeight="1" x14ac:dyDescent="0.2">
      <c r="A14" s="62">
        <v>6116</v>
      </c>
      <c r="B14" s="64" t="s">
        <v>79</v>
      </c>
      <c r="C14" s="267" t="s">
        <v>80</v>
      </c>
      <c r="D14" s="193">
        <v>9.42</v>
      </c>
      <c r="E14" s="193">
        <v>9.42</v>
      </c>
      <c r="F14" s="44">
        <f t="shared" si="0"/>
        <v>100</v>
      </c>
    </row>
    <row r="15" spans="1:24" ht="12.75" customHeight="1" x14ac:dyDescent="0.2">
      <c r="A15" s="62">
        <v>6117</v>
      </c>
      <c r="B15" s="228" t="s">
        <v>81</v>
      </c>
      <c r="C15" s="267" t="s">
        <v>82</v>
      </c>
      <c r="D15" s="193">
        <v>141598.46</v>
      </c>
      <c r="E15" s="193">
        <v>131785.35999999999</v>
      </c>
      <c r="F15" s="44">
        <f t="shared" si="0"/>
        <v>93.069769261614837</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521138.12</v>
      </c>
      <c r="E23" s="59">
        <f t="shared" si="2"/>
        <v>294791</v>
      </c>
      <c r="F23" s="44">
        <f t="shared" si="0"/>
        <v>56.566769669430442</v>
      </c>
    </row>
    <row r="24" spans="1:6" ht="12.75" customHeight="1" x14ac:dyDescent="0.2">
      <c r="A24" s="62">
        <v>6131</v>
      </c>
      <c r="B24" s="64" t="s">
        <v>99</v>
      </c>
      <c r="C24" s="267" t="s">
        <v>100</v>
      </c>
      <c r="D24" s="193">
        <v>289648.31</v>
      </c>
      <c r="E24" s="193">
        <v>23950.93</v>
      </c>
      <c r="F24" s="44">
        <f t="shared" si="0"/>
        <v>8.2689693580466592</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231489.81</v>
      </c>
      <c r="E27" s="193">
        <v>270840.07</v>
      </c>
      <c r="F27" s="44">
        <f t="shared" si="0"/>
        <v>116.99870072034703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6212.07</v>
      </c>
      <c r="E29" s="59">
        <f>SUM(E30:E35)</f>
        <v>12360.18</v>
      </c>
      <c r="F29" s="44">
        <f t="shared" si="0"/>
        <v>198.97039151200809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6212.07</v>
      </c>
      <c r="E31" s="193">
        <v>12360.18</v>
      </c>
      <c r="F31" s="44">
        <f t="shared" si="0"/>
        <v>198.97039151200809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300947.84999999998</v>
      </c>
      <c r="E49" s="59">
        <f>E50+E53+E58+E61+E64+E68+E71+E74+E77</f>
        <v>178322.65000000002</v>
      </c>
      <c r="F49" s="44">
        <f t="shared" si="0"/>
        <v>59.253671358675611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19691.349999999999</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19691.349999999999</v>
      </c>
      <c r="E57" s="193"/>
      <c r="F57" s="44">
        <f t="shared" si="0"/>
        <v>0</v>
      </c>
    </row>
    <row r="58" spans="1:6" ht="24" x14ac:dyDescent="0.2">
      <c r="A58" s="62">
        <v>633</v>
      </c>
      <c r="B58" s="64" t="s">
        <v>167</v>
      </c>
      <c r="C58" s="267" t="s">
        <v>168</v>
      </c>
      <c r="D58" s="59">
        <f t="shared" ref="D58:E58" si="9">SUM(D59:D60)</f>
        <v>152486.25</v>
      </c>
      <c r="E58" s="59">
        <f t="shared" si="9"/>
        <v>57006.53</v>
      </c>
      <c r="F58" s="44">
        <f t="shared" si="0"/>
        <v>37.384701899351583</v>
      </c>
    </row>
    <row r="59" spans="1:6" ht="24" x14ac:dyDescent="0.2">
      <c r="A59" s="62">
        <v>6331</v>
      </c>
      <c r="B59" s="64" t="s">
        <v>169</v>
      </c>
      <c r="C59" s="267" t="s">
        <v>170</v>
      </c>
      <c r="D59" s="193">
        <v>52486.25</v>
      </c>
      <c r="E59" s="193">
        <v>57006.53</v>
      </c>
      <c r="F59" s="44">
        <f t="shared" si="0"/>
        <v>108.61231274857701</v>
      </c>
    </row>
    <row r="60" spans="1:6" ht="24" x14ac:dyDescent="0.2">
      <c r="A60" s="62">
        <v>6332</v>
      </c>
      <c r="B60" s="64" t="s">
        <v>171</v>
      </c>
      <c r="C60" s="267" t="s">
        <v>172</v>
      </c>
      <c r="D60" s="193">
        <v>100000</v>
      </c>
      <c r="E60" s="193"/>
      <c r="F60" s="44">
        <f t="shared" si="0"/>
        <v>0</v>
      </c>
    </row>
    <row r="61" spans="1:6" ht="12.75" customHeight="1" x14ac:dyDescent="0.2">
      <c r="A61" s="62">
        <v>634</v>
      </c>
      <c r="B61" s="64" t="s">
        <v>173</v>
      </c>
      <c r="C61" s="267" t="s">
        <v>174</v>
      </c>
      <c r="D61" s="59">
        <f t="shared" ref="D61:E61" si="10">SUM(D62:D63)</f>
        <v>0</v>
      </c>
      <c r="E61" s="59">
        <f t="shared" si="10"/>
        <v>53821.88</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v>53821.88</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128770.25</v>
      </c>
      <c r="E74" s="59">
        <f t="shared" si="13"/>
        <v>67494.240000000005</v>
      </c>
      <c r="F74" s="44">
        <f t="shared" si="0"/>
        <v>52.414466850844818</v>
      </c>
    </row>
    <row r="75" spans="1:6" ht="12.75" customHeight="1" x14ac:dyDescent="0.2">
      <c r="A75" s="62" t="s">
        <v>201</v>
      </c>
      <c r="B75" s="64" t="s">
        <v>202</v>
      </c>
      <c r="C75" s="267" t="s">
        <v>201</v>
      </c>
      <c r="D75" s="193">
        <v>128770.25</v>
      </c>
      <c r="E75" s="193">
        <v>67494.240000000005</v>
      </c>
      <c r="F75" s="44">
        <f t="shared" si="0"/>
        <v>52.414466850844818</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89069.920000000013</v>
      </c>
      <c r="E82" s="59">
        <f t="shared" si="15"/>
        <v>115339.84000000001</v>
      </c>
      <c r="F82" s="44">
        <f t="shared" si="0"/>
        <v>129.49359334778791</v>
      </c>
    </row>
    <row r="83" spans="1:6" ht="12.75" customHeight="1" x14ac:dyDescent="0.2">
      <c r="A83" s="62">
        <v>641</v>
      </c>
      <c r="B83" s="63" t="s">
        <v>217</v>
      </c>
      <c r="C83" s="267" t="s">
        <v>218</v>
      </c>
      <c r="D83" s="59">
        <f t="shared" ref="D83:E83" si="16">SUM(D84:D90)</f>
        <v>284.45999999999998</v>
      </c>
      <c r="E83" s="59">
        <f t="shared" si="16"/>
        <v>134.08000000000001</v>
      </c>
      <c r="F83" s="44">
        <f t="shared" si="0"/>
        <v>47.13492230893624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284.45999999999998</v>
      </c>
      <c r="E85" s="193">
        <v>134.08000000000001</v>
      </c>
      <c r="F85" s="44">
        <f t="shared" si="0"/>
        <v>47.13492230893624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88785.46</v>
      </c>
      <c r="E91" s="59">
        <f t="shared" si="17"/>
        <v>115205.76000000001</v>
      </c>
      <c r="F91" s="44">
        <f t="shared" si="0"/>
        <v>129.75746253947437</v>
      </c>
    </row>
    <row r="92" spans="1:6" ht="12.75" customHeight="1" x14ac:dyDescent="0.2">
      <c r="A92" s="62">
        <v>6421</v>
      </c>
      <c r="B92" s="63" t="s">
        <v>235</v>
      </c>
      <c r="C92" s="267" t="s">
        <v>236</v>
      </c>
      <c r="D92" s="193">
        <v>58130.19</v>
      </c>
      <c r="E92" s="193">
        <v>66922.080000000002</v>
      </c>
      <c r="F92" s="44">
        <f t="shared" si="0"/>
        <v>115.12448178820678</v>
      </c>
    </row>
    <row r="93" spans="1:6" ht="12.75" customHeight="1" x14ac:dyDescent="0.2">
      <c r="A93" s="62">
        <v>6422</v>
      </c>
      <c r="B93" s="63" t="s">
        <v>237</v>
      </c>
      <c r="C93" s="267" t="s">
        <v>238</v>
      </c>
      <c r="D93" s="193">
        <v>9566.06</v>
      </c>
      <c r="E93" s="193">
        <v>13059.14</v>
      </c>
      <c r="F93" s="44">
        <f t="shared" si="0"/>
        <v>136.51534696625362</v>
      </c>
    </row>
    <row r="94" spans="1:6" ht="12.75" customHeight="1" x14ac:dyDescent="0.2">
      <c r="A94" s="62">
        <v>6423</v>
      </c>
      <c r="B94" s="63" t="s">
        <v>239</v>
      </c>
      <c r="C94" s="267" t="s">
        <v>240</v>
      </c>
      <c r="D94" s="193">
        <v>20461.439999999999</v>
      </c>
      <c r="E94" s="193">
        <v>34842.94</v>
      </c>
      <c r="F94" s="44">
        <f t="shared" si="0"/>
        <v>170.28586453348348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627.77</v>
      </c>
      <c r="E97" s="193">
        <v>381.6</v>
      </c>
      <c r="F97" s="44">
        <f t="shared" si="0"/>
        <v>60.786593816206583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488791.73</v>
      </c>
      <c r="E106" s="59">
        <f>E107+E112+E120+E124</f>
        <v>536167.91</v>
      </c>
      <c r="F106" s="44">
        <f t="shared" si="0"/>
        <v>109.69250850459358</v>
      </c>
    </row>
    <row r="107" spans="1:6" ht="12.75" customHeight="1" x14ac:dyDescent="0.2">
      <c r="A107" s="62">
        <v>651</v>
      </c>
      <c r="B107" s="63" t="s">
        <v>265</v>
      </c>
      <c r="C107" s="267" t="s">
        <v>266</v>
      </c>
      <c r="D107" s="59">
        <f t="shared" ref="D107:E107" si="19">SUM(D108:D111)</f>
        <v>11231.32</v>
      </c>
      <c r="E107" s="59">
        <f t="shared" si="19"/>
        <v>10429.799999999999</v>
      </c>
      <c r="F107" s="44">
        <f t="shared" si="0"/>
        <v>92.863528062596373</v>
      </c>
    </row>
    <row r="108" spans="1:6" ht="12.75" customHeight="1" x14ac:dyDescent="0.2">
      <c r="A108" s="62">
        <v>6511</v>
      </c>
      <c r="B108" s="63" t="s">
        <v>267</v>
      </c>
      <c r="C108" s="267" t="s">
        <v>268</v>
      </c>
      <c r="D108" s="193">
        <v>16.34</v>
      </c>
      <c r="E108" s="193">
        <v>2.4500000000000002</v>
      </c>
      <c r="F108" s="44">
        <f t="shared" si="0"/>
        <v>14.99388004895961</v>
      </c>
    </row>
    <row r="109" spans="1:6" ht="12.75" customHeight="1" x14ac:dyDescent="0.2">
      <c r="A109" s="62">
        <v>6512</v>
      </c>
      <c r="B109" s="63" t="s">
        <v>269</v>
      </c>
      <c r="C109" s="267" t="s">
        <v>270</v>
      </c>
      <c r="D109" s="193">
        <v>152.72</v>
      </c>
      <c r="E109" s="193">
        <v>2820.28</v>
      </c>
      <c r="F109" s="44">
        <f t="shared" si="0"/>
        <v>1846.6998428496595</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11062.26</v>
      </c>
      <c r="E111" s="193">
        <v>7607.07</v>
      </c>
      <c r="F111" s="44">
        <f t="shared" si="0"/>
        <v>68.765966448085649</v>
      </c>
    </row>
    <row r="112" spans="1:6" ht="12.75" customHeight="1" x14ac:dyDescent="0.2">
      <c r="A112" s="62">
        <v>652</v>
      </c>
      <c r="B112" s="63" t="s">
        <v>275</v>
      </c>
      <c r="C112" s="267" t="s">
        <v>276</v>
      </c>
      <c r="D112" s="59">
        <f t="shared" ref="D112:E112" si="20">SUM(D113:D119)</f>
        <v>795.49</v>
      </c>
      <c r="E112" s="59">
        <f t="shared" si="20"/>
        <v>72.48</v>
      </c>
      <c r="F112" s="44">
        <f t="shared" si="0"/>
        <v>9.1113653220027917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795.49</v>
      </c>
      <c r="E114" s="193">
        <v>72.48</v>
      </c>
      <c r="F114" s="44">
        <f t="shared" si="0"/>
        <v>9.1113653220027917</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476764.92</v>
      </c>
      <c r="E120" s="59">
        <f t="shared" si="21"/>
        <v>525665.63</v>
      </c>
      <c r="F120" s="44">
        <f t="shared" si="0"/>
        <v>110.25677602286679</v>
      </c>
    </row>
    <row r="121" spans="1:6" ht="12.75" customHeight="1" x14ac:dyDescent="0.2">
      <c r="A121" s="62">
        <v>6531</v>
      </c>
      <c r="B121" s="63" t="s">
        <v>293</v>
      </c>
      <c r="C121" s="267" t="s">
        <v>294</v>
      </c>
      <c r="D121" s="193">
        <v>148991.60999999999</v>
      </c>
      <c r="E121" s="193">
        <v>160221.45000000001</v>
      </c>
      <c r="F121" s="44">
        <f t="shared" si="0"/>
        <v>107.53722978092526</v>
      </c>
    </row>
    <row r="122" spans="1:6" ht="12.75" customHeight="1" x14ac:dyDescent="0.2">
      <c r="A122" s="62">
        <v>6532</v>
      </c>
      <c r="B122" s="63" t="s">
        <v>295</v>
      </c>
      <c r="C122" s="267" t="s">
        <v>296</v>
      </c>
      <c r="D122" s="193">
        <v>327773.31</v>
      </c>
      <c r="E122" s="193">
        <v>365444.18</v>
      </c>
      <c r="F122" s="44">
        <f t="shared" si="0"/>
        <v>111.49296445155952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21854.98</v>
      </c>
      <c r="E125" s="59">
        <f t="shared" si="22"/>
        <v>22031.599999999999</v>
      </c>
      <c r="F125" s="44">
        <f t="shared" si="0"/>
        <v>100.8081453288907</v>
      </c>
    </row>
    <row r="126" spans="1:6" ht="12.75" customHeight="1" x14ac:dyDescent="0.2">
      <c r="A126" s="62">
        <v>661</v>
      </c>
      <c r="B126" s="64" t="s">
        <v>303</v>
      </c>
      <c r="C126" s="267" t="s">
        <v>304</v>
      </c>
      <c r="D126" s="59">
        <f t="shared" ref="D126:E126" si="23">SUM(D127:D128)</f>
        <v>21854.98</v>
      </c>
      <c r="E126" s="59">
        <f t="shared" si="23"/>
        <v>22031.599999999999</v>
      </c>
      <c r="F126" s="44">
        <f t="shared" si="0"/>
        <v>100.8081453288907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21854.98</v>
      </c>
      <c r="E128" s="193">
        <v>22031.599999999999</v>
      </c>
      <c r="F128" s="44">
        <f t="shared" si="0"/>
        <v>100.8081453288907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4486.46</v>
      </c>
      <c r="E140" s="59">
        <f t="shared" si="28"/>
        <v>1863.12</v>
      </c>
      <c r="F140" s="44">
        <f t="shared" si="26"/>
        <v>41.527618657025805</v>
      </c>
    </row>
    <row r="141" spans="1:6" ht="12.75" customHeight="1" x14ac:dyDescent="0.2">
      <c r="A141" s="62">
        <v>681</v>
      </c>
      <c r="B141" s="64" t="s">
        <v>333</v>
      </c>
      <c r="C141" s="267" t="s">
        <v>334</v>
      </c>
      <c r="D141" s="59">
        <f t="shared" ref="D141:E141" si="29">SUM(D142:D150)</f>
        <v>120</v>
      </c>
      <c r="E141" s="59">
        <f t="shared" si="29"/>
        <v>45</v>
      </c>
      <c r="F141" s="44">
        <f t="shared" si="26"/>
        <v>37.5</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120</v>
      </c>
      <c r="E146" s="193">
        <v>45</v>
      </c>
      <c r="F146" s="44">
        <f t="shared" si="26"/>
        <v>37.5</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4366.46</v>
      </c>
      <c r="E151" s="193">
        <v>1818.12</v>
      </c>
      <c r="F151" s="44">
        <f t="shared" si="26"/>
        <v>41.638306545805982</v>
      </c>
    </row>
    <row r="152" spans="1:6" ht="12.75" customHeight="1" x14ac:dyDescent="0.2">
      <c r="A152" s="62">
        <v>3</v>
      </c>
      <c r="B152" s="63" t="s">
        <v>355</v>
      </c>
      <c r="C152" s="267" t="s">
        <v>61</v>
      </c>
      <c r="D152" s="59">
        <f>D153+D164+D202+D221+D230+D262+D273</f>
        <v>1341891.46</v>
      </c>
      <c r="E152" s="59">
        <f>E153+E164+E202+E221+E230+E262+E273</f>
        <v>1785907.0500000003</v>
      </c>
      <c r="F152" s="44">
        <f t="shared" si="26"/>
        <v>133.0887857353232</v>
      </c>
    </row>
    <row r="153" spans="1:6" ht="12.75" customHeight="1" x14ac:dyDescent="0.2">
      <c r="A153" s="62">
        <v>31</v>
      </c>
      <c r="B153" s="63" t="s">
        <v>356</v>
      </c>
      <c r="C153" s="267" t="s">
        <v>357</v>
      </c>
      <c r="D153" s="59">
        <f t="shared" ref="D153:E153" si="30">D154+D159+D160</f>
        <v>166956.56</v>
      </c>
      <c r="E153" s="59">
        <f t="shared" si="30"/>
        <v>230411.91999999998</v>
      </c>
      <c r="F153" s="44">
        <f t="shared" si="26"/>
        <v>138.0071079567044</v>
      </c>
    </row>
    <row r="154" spans="1:6" ht="12.75" customHeight="1" x14ac:dyDescent="0.2">
      <c r="A154" s="62">
        <v>311</v>
      </c>
      <c r="B154" s="63" t="s">
        <v>358</v>
      </c>
      <c r="C154" s="267" t="s">
        <v>359</v>
      </c>
      <c r="D154" s="59">
        <f t="shared" ref="D154:E154" si="31">SUM(D155:D158)</f>
        <v>141563.22</v>
      </c>
      <c r="E154" s="59">
        <f t="shared" si="31"/>
        <v>192811.83</v>
      </c>
      <c r="F154" s="44">
        <f t="shared" si="26"/>
        <v>136.20192448292713</v>
      </c>
    </row>
    <row r="155" spans="1:6" ht="12.75" customHeight="1" x14ac:dyDescent="0.2">
      <c r="A155" s="62">
        <v>3111</v>
      </c>
      <c r="B155" s="63" t="s">
        <v>360</v>
      </c>
      <c r="C155" s="267" t="s">
        <v>361</v>
      </c>
      <c r="D155" s="193">
        <v>140423.22</v>
      </c>
      <c r="E155" s="193">
        <v>189211.83</v>
      </c>
      <c r="F155" s="44">
        <f t="shared" si="26"/>
        <v>134.74397610309748</v>
      </c>
    </row>
    <row r="156" spans="1:6" ht="12.75" customHeight="1" x14ac:dyDescent="0.2">
      <c r="A156" s="62">
        <v>3112</v>
      </c>
      <c r="B156" s="63" t="s">
        <v>362</v>
      </c>
      <c r="C156" s="267" t="s">
        <v>363</v>
      </c>
      <c r="D156" s="193">
        <v>1140</v>
      </c>
      <c r="E156" s="193">
        <v>3600</v>
      </c>
      <c r="F156" s="44">
        <f t="shared" si="26"/>
        <v>315.78947368421052</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1036.8800000000001</v>
      </c>
      <c r="E159" s="193">
        <v>6261.44</v>
      </c>
      <c r="F159" s="44">
        <f t="shared" si="26"/>
        <v>603.87315793534435</v>
      </c>
    </row>
    <row r="160" spans="1:6" ht="12.75" customHeight="1" x14ac:dyDescent="0.2">
      <c r="A160" s="62">
        <v>313</v>
      </c>
      <c r="B160" s="64" t="s">
        <v>370</v>
      </c>
      <c r="C160" s="267" t="s">
        <v>371</v>
      </c>
      <c r="D160" s="59">
        <f t="shared" ref="D160:E160" si="32">SUM(D161:D163)</f>
        <v>24356.46</v>
      </c>
      <c r="E160" s="59">
        <f t="shared" si="32"/>
        <v>31338.65</v>
      </c>
      <c r="F160" s="44">
        <f t="shared" si="26"/>
        <v>128.66668637396404</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24356.46</v>
      </c>
      <c r="E162" s="193">
        <v>31338.65</v>
      </c>
      <c r="F162" s="44">
        <f t="shared" si="26"/>
        <v>128.66668637396404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370559.88</v>
      </c>
      <c r="E164" s="59">
        <f>E165+E170+E178+E188+E189+E194</f>
        <v>513308.63000000012</v>
      </c>
      <c r="F164" s="44">
        <f t="shared" si="26"/>
        <v>138.52245148611343</v>
      </c>
    </row>
    <row r="165" spans="1:6" ht="12.75" customHeight="1" x14ac:dyDescent="0.2">
      <c r="A165" s="62">
        <v>321</v>
      </c>
      <c r="B165" s="63" t="s">
        <v>380</v>
      </c>
      <c r="C165" s="267" t="s">
        <v>381</v>
      </c>
      <c r="D165" s="59">
        <f t="shared" ref="D165:E165" si="33">SUM(D166:D169)</f>
        <v>19883.64</v>
      </c>
      <c r="E165" s="59">
        <f t="shared" si="33"/>
        <v>13034.75</v>
      </c>
      <c r="F165" s="44">
        <f t="shared" si="26"/>
        <v>65.55514986189651</v>
      </c>
    </row>
    <row r="166" spans="1:6" ht="12.75" customHeight="1" x14ac:dyDescent="0.2">
      <c r="A166" s="62">
        <v>3211</v>
      </c>
      <c r="B166" s="63" t="s">
        <v>382</v>
      </c>
      <c r="C166" s="267" t="s">
        <v>383</v>
      </c>
      <c r="D166" s="193">
        <v>7761.12</v>
      </c>
      <c r="E166" s="193">
        <v>2905.86</v>
      </c>
      <c r="F166" s="44">
        <f t="shared" si="26"/>
        <v>37.441245593419509</v>
      </c>
    </row>
    <row r="167" spans="1:6" ht="12.75" customHeight="1" x14ac:dyDescent="0.2">
      <c r="A167" s="62">
        <v>3212</v>
      </c>
      <c r="B167" s="63" t="s">
        <v>384</v>
      </c>
      <c r="C167" s="267" t="s">
        <v>385</v>
      </c>
      <c r="D167" s="193">
        <v>3064.32</v>
      </c>
      <c r="E167" s="193">
        <v>1579.78</v>
      </c>
      <c r="F167" s="44">
        <f t="shared" si="26"/>
        <v>51.55401524644946</v>
      </c>
    </row>
    <row r="168" spans="1:6" ht="12.75" customHeight="1" x14ac:dyDescent="0.2">
      <c r="A168" s="62">
        <v>3213</v>
      </c>
      <c r="B168" s="63" t="s">
        <v>386</v>
      </c>
      <c r="C168" s="267" t="s">
        <v>387</v>
      </c>
      <c r="D168" s="193">
        <v>170</v>
      </c>
      <c r="E168" s="193">
        <v>450</v>
      </c>
      <c r="F168" s="44">
        <f t="shared" si="26"/>
        <v>264.70588235294116</v>
      </c>
    </row>
    <row r="169" spans="1:6" ht="12.75" customHeight="1" x14ac:dyDescent="0.2">
      <c r="A169" s="62">
        <v>3214</v>
      </c>
      <c r="B169" s="63" t="s">
        <v>388</v>
      </c>
      <c r="C169" s="267" t="s">
        <v>389</v>
      </c>
      <c r="D169" s="193">
        <v>8888.2000000000007</v>
      </c>
      <c r="E169" s="193">
        <v>8099.11</v>
      </c>
      <c r="F169" s="44">
        <f t="shared" si="26"/>
        <v>91.122049458833047</v>
      </c>
    </row>
    <row r="170" spans="1:6" ht="12.75" customHeight="1" x14ac:dyDescent="0.2">
      <c r="A170" s="62">
        <v>322</v>
      </c>
      <c r="B170" s="63" t="s">
        <v>390</v>
      </c>
      <c r="C170" s="267" t="s">
        <v>391</v>
      </c>
      <c r="D170" s="59">
        <f t="shared" ref="D170:E170" si="34">SUM(D171:D177)</f>
        <v>51141.14</v>
      </c>
      <c r="E170" s="59">
        <f t="shared" si="34"/>
        <v>54427.29</v>
      </c>
      <c r="F170" s="44">
        <f t="shared" si="26"/>
        <v>106.42564870474143</v>
      </c>
    </row>
    <row r="171" spans="1:6" ht="12.75" customHeight="1" x14ac:dyDescent="0.2">
      <c r="A171" s="62">
        <v>3221</v>
      </c>
      <c r="B171" s="63" t="s">
        <v>392</v>
      </c>
      <c r="C171" s="267" t="s">
        <v>393</v>
      </c>
      <c r="D171" s="193">
        <v>8470.2800000000007</v>
      </c>
      <c r="E171" s="193">
        <v>9682.42</v>
      </c>
      <c r="F171" s="44">
        <f t="shared" si="26"/>
        <v>114.31050685455497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37423.15</v>
      </c>
      <c r="E173" s="193">
        <v>30769.02</v>
      </c>
      <c r="F173" s="44">
        <f t="shared" si="26"/>
        <v>82.219214577073288</v>
      </c>
    </row>
    <row r="174" spans="1:6" ht="12.75" customHeight="1" x14ac:dyDescent="0.2">
      <c r="A174" s="62">
        <v>3224</v>
      </c>
      <c r="B174" s="64" t="s">
        <v>398</v>
      </c>
      <c r="C174" s="267" t="s">
        <v>399</v>
      </c>
      <c r="D174" s="193">
        <v>5107.71</v>
      </c>
      <c r="E174" s="193">
        <v>13037.42</v>
      </c>
      <c r="F174" s="44">
        <f t="shared" si="26"/>
        <v>255.24980862265085</v>
      </c>
    </row>
    <row r="175" spans="1:6" ht="12.75" customHeight="1" x14ac:dyDescent="0.2">
      <c r="A175" s="62">
        <v>3225</v>
      </c>
      <c r="B175" s="64" t="s">
        <v>400</v>
      </c>
      <c r="C175" s="267" t="s">
        <v>401</v>
      </c>
      <c r="D175" s="193">
        <v>71</v>
      </c>
      <c r="E175" s="193">
        <v>938.43</v>
      </c>
      <c r="F175" s="44">
        <f t="shared" si="26"/>
        <v>1321.732394366197</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69</v>
      </c>
      <c r="E177" s="193">
        <v>0</v>
      </c>
      <c r="F177" s="44">
        <f t="shared" si="26"/>
        <v>0</v>
      </c>
    </row>
    <row r="178" spans="1:6" ht="12.75" customHeight="1" x14ac:dyDescent="0.2">
      <c r="A178" s="62">
        <v>323</v>
      </c>
      <c r="B178" s="64" t="s">
        <v>406</v>
      </c>
      <c r="C178" s="267" t="s">
        <v>407</v>
      </c>
      <c r="D178" s="59">
        <f t="shared" ref="D178:E178" si="35">SUM(D179:D187)</f>
        <v>279002.71999999997</v>
      </c>
      <c r="E178" s="59">
        <f t="shared" si="35"/>
        <v>391730.19000000006</v>
      </c>
      <c r="F178" s="44">
        <f t="shared" si="26"/>
        <v>140.40371721107238</v>
      </c>
    </row>
    <row r="179" spans="1:6" ht="12.75" customHeight="1" x14ac:dyDescent="0.2">
      <c r="A179" s="62">
        <v>3231</v>
      </c>
      <c r="B179" s="64" t="s">
        <v>408</v>
      </c>
      <c r="C179" s="267" t="s">
        <v>409</v>
      </c>
      <c r="D179" s="193">
        <v>13505.06</v>
      </c>
      <c r="E179" s="193">
        <v>10449.200000000001</v>
      </c>
      <c r="F179" s="44">
        <f t="shared" si="26"/>
        <v>77.372481129295238</v>
      </c>
    </row>
    <row r="180" spans="1:6" ht="12.75" customHeight="1" x14ac:dyDescent="0.2">
      <c r="A180" s="62">
        <v>3232</v>
      </c>
      <c r="B180" s="64" t="s">
        <v>410</v>
      </c>
      <c r="C180" s="267" t="s">
        <v>411</v>
      </c>
      <c r="D180" s="193">
        <v>161399.57999999999</v>
      </c>
      <c r="E180" s="193">
        <v>163276.66</v>
      </c>
      <c r="F180" s="44">
        <f t="shared" si="26"/>
        <v>101.16300178724134</v>
      </c>
    </row>
    <row r="181" spans="1:6" ht="12.75" customHeight="1" x14ac:dyDescent="0.2">
      <c r="A181" s="62">
        <v>3233</v>
      </c>
      <c r="B181" s="64" t="s">
        <v>412</v>
      </c>
      <c r="C181" s="267" t="s">
        <v>413</v>
      </c>
      <c r="D181" s="193">
        <v>12989.87</v>
      </c>
      <c r="E181" s="193">
        <v>14196</v>
      </c>
      <c r="F181" s="44">
        <f t="shared" si="26"/>
        <v>109.28515835801282</v>
      </c>
    </row>
    <row r="182" spans="1:6" ht="12.75" customHeight="1" x14ac:dyDescent="0.2">
      <c r="A182" s="62">
        <v>3234</v>
      </c>
      <c r="B182" s="64" t="s">
        <v>414</v>
      </c>
      <c r="C182" s="267" t="s">
        <v>415</v>
      </c>
      <c r="D182" s="193">
        <v>25011.88</v>
      </c>
      <c r="E182" s="193">
        <v>24758.46</v>
      </c>
      <c r="F182" s="44">
        <f t="shared" si="26"/>
        <v>98.986801471940524</v>
      </c>
    </row>
    <row r="183" spans="1:6" ht="12.75" customHeight="1" x14ac:dyDescent="0.2">
      <c r="A183" s="62">
        <v>3235</v>
      </c>
      <c r="B183" s="63" t="s">
        <v>416</v>
      </c>
      <c r="C183" s="267" t="s">
        <v>417</v>
      </c>
      <c r="D183" s="193">
        <v>2159.15</v>
      </c>
      <c r="E183" s="193">
        <v>8890.64</v>
      </c>
      <c r="F183" s="44">
        <f t="shared" si="26"/>
        <v>411.76574114813695</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18295.09</v>
      </c>
      <c r="E185" s="193">
        <v>110160.85</v>
      </c>
      <c r="F185" s="44">
        <f t="shared" si="26"/>
        <v>602.13341393783799</v>
      </c>
    </row>
    <row r="186" spans="1:6" ht="12.75" customHeight="1" x14ac:dyDescent="0.2">
      <c r="A186" s="62">
        <v>3238</v>
      </c>
      <c r="B186" s="63" t="s">
        <v>422</v>
      </c>
      <c r="C186" s="267" t="s">
        <v>423</v>
      </c>
      <c r="D186" s="193">
        <v>9380.31</v>
      </c>
      <c r="E186" s="193">
        <v>17292.96</v>
      </c>
      <c r="F186" s="44">
        <f t="shared" si="26"/>
        <v>184.35382199522189</v>
      </c>
    </row>
    <row r="187" spans="1:6" ht="12.75" customHeight="1" x14ac:dyDescent="0.2">
      <c r="A187" s="62">
        <v>3239</v>
      </c>
      <c r="B187" s="63" t="s">
        <v>424</v>
      </c>
      <c r="C187" s="267" t="s">
        <v>425</v>
      </c>
      <c r="D187" s="193">
        <v>36261.78</v>
      </c>
      <c r="E187" s="193">
        <v>42705.42</v>
      </c>
      <c r="F187" s="44">
        <f t="shared" si="26"/>
        <v>117.7697840536234</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20532.379999999997</v>
      </c>
      <c r="E194" s="59">
        <f t="shared" si="36"/>
        <v>54116.399999999994</v>
      </c>
      <c r="F194" s="44">
        <f t="shared" si="26"/>
        <v>263.56613310293307</v>
      </c>
    </row>
    <row r="195" spans="1:6" ht="12.75" customHeight="1" x14ac:dyDescent="0.2">
      <c r="A195" s="62">
        <v>3291</v>
      </c>
      <c r="B195" s="182" t="s">
        <v>440</v>
      </c>
      <c r="C195" s="267" t="s">
        <v>441</v>
      </c>
      <c r="D195" s="193">
        <v>891.72</v>
      </c>
      <c r="E195" s="193">
        <v>2255.13</v>
      </c>
      <c r="F195" s="44">
        <f t="shared" si="26"/>
        <v>252.89664917238593</v>
      </c>
    </row>
    <row r="196" spans="1:6" ht="12.75" customHeight="1" x14ac:dyDescent="0.2">
      <c r="A196" s="62">
        <v>3292</v>
      </c>
      <c r="B196" s="63" t="s">
        <v>442</v>
      </c>
      <c r="C196" s="267" t="s">
        <v>443</v>
      </c>
      <c r="D196" s="193">
        <v>4269.79</v>
      </c>
      <c r="E196" s="193">
        <v>7356.94</v>
      </c>
      <c r="F196" s="44">
        <f t="shared" si="26"/>
        <v>172.3021506912518</v>
      </c>
    </row>
    <row r="197" spans="1:6" ht="12.75" customHeight="1" x14ac:dyDescent="0.2">
      <c r="A197" s="62">
        <v>3293</v>
      </c>
      <c r="B197" s="63" t="s">
        <v>444</v>
      </c>
      <c r="C197" s="267" t="s">
        <v>445</v>
      </c>
      <c r="D197" s="193">
        <v>3078.86</v>
      </c>
      <c r="E197" s="193">
        <v>4113.4799999999996</v>
      </c>
      <c r="F197" s="44">
        <f t="shared" si="26"/>
        <v>133.60399628433899</v>
      </c>
    </row>
    <row r="198" spans="1:6" ht="12.75" customHeight="1" x14ac:dyDescent="0.2">
      <c r="A198" s="62">
        <v>3294</v>
      </c>
      <c r="B198" s="63" t="s">
        <v>446</v>
      </c>
      <c r="C198" s="267" t="s">
        <v>447</v>
      </c>
      <c r="D198" s="193">
        <v>331.81</v>
      </c>
      <c r="E198" s="193">
        <v>331.81</v>
      </c>
      <c r="F198" s="44">
        <f t="shared" si="26"/>
        <v>100</v>
      </c>
    </row>
    <row r="199" spans="1:6" ht="12.75" customHeight="1" x14ac:dyDescent="0.2">
      <c r="A199" s="62">
        <v>3295</v>
      </c>
      <c r="B199" s="63" t="s">
        <v>448</v>
      </c>
      <c r="C199" s="267" t="s">
        <v>449</v>
      </c>
      <c r="D199" s="193">
        <v>285.88</v>
      </c>
      <c r="E199" s="193">
        <v>20761.41</v>
      </c>
      <c r="F199" s="44">
        <f t="shared" si="26"/>
        <v>7262.2813768014548</v>
      </c>
    </row>
    <row r="200" spans="1:6" ht="12.75" customHeight="1" x14ac:dyDescent="0.2">
      <c r="A200" s="62" t="s">
        <v>450</v>
      </c>
      <c r="B200" s="63" t="s">
        <v>451</v>
      </c>
      <c r="C200" s="267" t="s">
        <v>450</v>
      </c>
      <c r="D200" s="193">
        <v>0</v>
      </c>
      <c r="E200" s="193">
        <v>2610.67</v>
      </c>
      <c r="F200" s="44" t="str">
        <f t="shared" si="26"/>
        <v>-</v>
      </c>
    </row>
    <row r="201" spans="1:6" ht="12.75" customHeight="1" x14ac:dyDescent="0.2">
      <c r="A201" s="62">
        <v>3299</v>
      </c>
      <c r="B201" s="63" t="s">
        <v>452</v>
      </c>
      <c r="C201" s="267" t="s">
        <v>453</v>
      </c>
      <c r="D201" s="193">
        <v>11674.32</v>
      </c>
      <c r="E201" s="193">
        <v>16686.96</v>
      </c>
      <c r="F201" s="44">
        <f t="shared" si="26"/>
        <v>142.93731883313117</v>
      </c>
    </row>
    <row r="202" spans="1:6" ht="12.75" customHeight="1" x14ac:dyDescent="0.2">
      <c r="A202" s="62">
        <v>34</v>
      </c>
      <c r="B202" s="182" t="s">
        <v>454</v>
      </c>
      <c r="C202" s="267" t="s">
        <v>455</v>
      </c>
      <c r="D202" s="59">
        <f t="shared" ref="D202:E202" si="37">D203+D208+D216</f>
        <v>7893.0499999999993</v>
      </c>
      <c r="E202" s="59">
        <f t="shared" si="37"/>
        <v>13020.68</v>
      </c>
      <c r="F202" s="44">
        <f t="shared" si="26"/>
        <v>164.96386061155067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2655.14</v>
      </c>
      <c r="E208" s="59">
        <f t="shared" si="39"/>
        <v>7545.25</v>
      </c>
      <c r="F208" s="44">
        <f t="shared" si="26"/>
        <v>284.1752223988189</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2655.14</v>
      </c>
      <c r="E211" s="193">
        <v>7545.25</v>
      </c>
      <c r="F211" s="44">
        <f t="shared" si="26"/>
        <v>284.1752223988189</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5237.91</v>
      </c>
      <c r="E216" s="59">
        <f t="shared" si="40"/>
        <v>5475.4299999999994</v>
      </c>
      <c r="F216" s="44">
        <f t="shared" si="26"/>
        <v>104.5346330883883</v>
      </c>
    </row>
    <row r="217" spans="1:6" ht="12.75" customHeight="1" x14ac:dyDescent="0.2">
      <c r="A217" s="62">
        <v>3431</v>
      </c>
      <c r="B217" s="181" t="s">
        <v>484</v>
      </c>
      <c r="C217" s="267" t="s">
        <v>485</v>
      </c>
      <c r="D217" s="193">
        <v>5226.12</v>
      </c>
      <c r="E217" s="193">
        <v>5472.2</v>
      </c>
      <c r="F217" s="44">
        <f t="shared" si="26"/>
        <v>104.7086557522598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11.79</v>
      </c>
      <c r="E219" s="193">
        <v>3.23</v>
      </c>
      <c r="F219" s="44">
        <f t="shared" si="26"/>
        <v>27.3960983884648</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310057.75</v>
      </c>
      <c r="E221" s="59">
        <f t="shared" si="41"/>
        <v>426571.24</v>
      </c>
      <c r="F221" s="44">
        <f t="shared" si="26"/>
        <v>137.57799635713025</v>
      </c>
    </row>
    <row r="222" spans="1:6" ht="24" x14ac:dyDescent="0.2">
      <c r="A222" s="62">
        <v>351</v>
      </c>
      <c r="B222" s="64" t="s">
        <v>494</v>
      </c>
      <c r="C222" s="267" t="s">
        <v>495</v>
      </c>
      <c r="D222" s="59">
        <f t="shared" ref="D222:E222" si="42">SUM(D223:D224)</f>
        <v>310057.75</v>
      </c>
      <c r="E222" s="59">
        <f t="shared" si="42"/>
        <v>426571.24</v>
      </c>
      <c r="F222" s="44">
        <f t="shared" si="26"/>
        <v>137.57799635713025</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310057.75</v>
      </c>
      <c r="E224" s="193">
        <v>426571.24</v>
      </c>
      <c r="F224" s="44">
        <f t="shared" si="26"/>
        <v>137.57799635713025</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197762.7</v>
      </c>
      <c r="E230" s="59">
        <f>E231+E234+E237+E242+E246+E250+E254+E257</f>
        <v>310366.09999999998</v>
      </c>
      <c r="F230" s="44">
        <f t="shared" ref="F230:F245" si="44">IF(D230&lt;&gt;0,IF(E230/D230&gt;=100,"&gt;&gt;100",E230/D230*100),"-")</f>
        <v>156.93864414270232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26726.7</v>
      </c>
      <c r="E237" s="59">
        <f t="shared" si="47"/>
        <v>48934.95</v>
      </c>
      <c r="F237" s="44">
        <f t="shared" si="44"/>
        <v>183.0938724197151</v>
      </c>
    </row>
    <row r="238" spans="1:6" ht="12" x14ac:dyDescent="0.2">
      <c r="A238" s="62">
        <v>3631</v>
      </c>
      <c r="B238" s="64" t="s">
        <v>526</v>
      </c>
      <c r="C238" s="267" t="s">
        <v>527</v>
      </c>
      <c r="D238" s="193">
        <v>26726.7</v>
      </c>
      <c r="E238" s="193">
        <v>48934.95</v>
      </c>
      <c r="F238" s="44">
        <f t="shared" si="44"/>
        <v>183.0938724197151</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171036</v>
      </c>
      <c r="E250" s="59">
        <f t="shared" si="50"/>
        <v>261431.15</v>
      </c>
      <c r="F250" s="44">
        <f t="shared" ref="F250:F253" si="51">IF(D250&lt;&gt;0,IF(E250/D250&gt;=100,"&gt;&gt;100",E250/D250*100),"-")</f>
        <v>152.85153417993874</v>
      </c>
    </row>
    <row r="251" spans="1:6" ht="24" x14ac:dyDescent="0.2">
      <c r="A251" s="62">
        <v>3672</v>
      </c>
      <c r="B251" s="63" t="s">
        <v>549</v>
      </c>
      <c r="C251" s="267" t="s">
        <v>550</v>
      </c>
      <c r="D251" s="193">
        <v>171036</v>
      </c>
      <c r="E251" s="193">
        <v>261431.15</v>
      </c>
      <c r="F251" s="44">
        <f t="shared" si="51"/>
        <v>152.85153417993874</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84120.67</v>
      </c>
      <c r="E262" s="59">
        <f t="shared" si="55"/>
        <v>86902.62</v>
      </c>
      <c r="F262" s="44">
        <f t="shared" ref="F262:F268" si="56">IF(D262&lt;&gt;0,IF(E262/D262&gt;=100,"&gt;&gt;100",E262/D262*100),"-")</f>
        <v>103.30709443945227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84120.67</v>
      </c>
      <c r="E269" s="59">
        <f t="shared" si="58"/>
        <v>86902.62</v>
      </c>
      <c r="F269" s="44">
        <f t="shared" ref="F269:F272" si="59">IF(D269&lt;&gt;0,IF(E269/D269&gt;=100,"&gt;&gt;100",E269/D269*100),"-")</f>
        <v>103.30709443945227</v>
      </c>
    </row>
    <row r="270" spans="1:6" ht="12.75" customHeight="1" x14ac:dyDescent="0.2">
      <c r="A270" s="62">
        <v>3721</v>
      </c>
      <c r="B270" s="64" t="s">
        <v>581</v>
      </c>
      <c r="C270" s="267" t="s">
        <v>582</v>
      </c>
      <c r="D270" s="193">
        <v>67841.23</v>
      </c>
      <c r="E270" s="193">
        <v>58946.29</v>
      </c>
      <c r="F270" s="44">
        <f t="shared" si="59"/>
        <v>86.888592674395795</v>
      </c>
    </row>
    <row r="271" spans="1:6" ht="12.75" customHeight="1" x14ac:dyDescent="0.2">
      <c r="A271" s="62">
        <v>3722</v>
      </c>
      <c r="B271" s="64" t="s">
        <v>583</v>
      </c>
      <c r="C271" s="267" t="s">
        <v>584</v>
      </c>
      <c r="D271" s="193">
        <v>11385.96</v>
      </c>
      <c r="E271" s="193">
        <v>19648.400000000001</v>
      </c>
      <c r="F271" s="44">
        <f t="shared" si="59"/>
        <v>172.5669157453566</v>
      </c>
    </row>
    <row r="272" spans="1:6" ht="12.75" customHeight="1" x14ac:dyDescent="0.2">
      <c r="A272" s="62" t="s">
        <v>585</v>
      </c>
      <c r="B272" s="64" t="s">
        <v>586</v>
      </c>
      <c r="C272" s="267" t="s">
        <v>585</v>
      </c>
      <c r="D272" s="193">
        <v>4893.4799999999996</v>
      </c>
      <c r="E272" s="193">
        <v>8307.93</v>
      </c>
      <c r="F272" s="44">
        <f t="shared" si="59"/>
        <v>169.77549719218229</v>
      </c>
    </row>
    <row r="273" spans="1:6" ht="24" x14ac:dyDescent="0.2">
      <c r="A273" s="62">
        <v>38</v>
      </c>
      <c r="B273" s="64" t="s">
        <v>587</v>
      </c>
      <c r="C273" s="267" t="s">
        <v>588</v>
      </c>
      <c r="D273" s="59">
        <f t="shared" ref="D273:E273" si="60">D274+D278+D283+D289</f>
        <v>204540.85</v>
      </c>
      <c r="E273" s="59">
        <f t="shared" si="60"/>
        <v>205325.86</v>
      </c>
      <c r="F273" s="44">
        <f t="shared" ref="F273:F277" si="61">IF(D273&lt;&gt;0,IF(E273/D273&gt;=100,"&gt;&gt;100",E273/D273*100),"-")</f>
        <v>100.38379130623541</v>
      </c>
    </row>
    <row r="274" spans="1:6" ht="12.75" customHeight="1" x14ac:dyDescent="0.2">
      <c r="A274" s="62">
        <v>381</v>
      </c>
      <c r="B274" s="63" t="s">
        <v>589</v>
      </c>
      <c r="C274" s="267" t="s">
        <v>590</v>
      </c>
      <c r="D274" s="59">
        <f t="shared" ref="D274:E274" si="62">SUM(D275:D277)</f>
        <v>160101.41</v>
      </c>
      <c r="E274" s="59">
        <f t="shared" si="62"/>
        <v>189688</v>
      </c>
      <c r="F274" s="44">
        <f t="shared" si="61"/>
        <v>118.47990595460713</v>
      </c>
    </row>
    <row r="275" spans="1:6" ht="12.75" customHeight="1" x14ac:dyDescent="0.2">
      <c r="A275" s="62">
        <v>3811</v>
      </c>
      <c r="B275" s="63" t="s">
        <v>591</v>
      </c>
      <c r="C275" s="267" t="s">
        <v>592</v>
      </c>
      <c r="D275" s="193">
        <v>158601.41</v>
      </c>
      <c r="E275" s="193">
        <v>186688</v>
      </c>
      <c r="F275" s="44">
        <f t="shared" si="61"/>
        <v>117.70891570257793</v>
      </c>
    </row>
    <row r="276" spans="1:6" ht="12.75" customHeight="1" x14ac:dyDescent="0.2">
      <c r="A276" s="62">
        <v>3812</v>
      </c>
      <c r="B276" s="63" t="s">
        <v>593</v>
      </c>
      <c r="C276" s="267" t="s">
        <v>594</v>
      </c>
      <c r="D276" s="193">
        <v>1500</v>
      </c>
      <c r="E276" s="193">
        <v>3000</v>
      </c>
      <c r="F276" s="44">
        <f t="shared" si="61"/>
        <v>200</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7500</v>
      </c>
      <c r="E278" s="59">
        <f t="shared" si="63"/>
        <v>0</v>
      </c>
      <c r="F278" s="44">
        <f t="shared" ref="F278:F282" si="64">IF(D278&lt;&gt;0,IF(E278/D278&gt;=100,"&gt;&gt;100",E278/D278*100),"-")</f>
        <v>0</v>
      </c>
    </row>
    <row r="279" spans="1:6" ht="12.75" customHeight="1" x14ac:dyDescent="0.2">
      <c r="A279" s="62">
        <v>3821</v>
      </c>
      <c r="B279" s="63" t="s">
        <v>599</v>
      </c>
      <c r="C279" s="267" t="s">
        <v>600</v>
      </c>
      <c r="D279" s="193">
        <v>7500</v>
      </c>
      <c r="E279" s="193"/>
      <c r="F279" s="44">
        <f t="shared" si="64"/>
        <v>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36939.440000000002</v>
      </c>
      <c r="E289" s="59">
        <f t="shared" si="67"/>
        <v>15637.86</v>
      </c>
      <c r="F289" s="44">
        <f t="shared" si="66"/>
        <v>42.333776581345035</v>
      </c>
    </row>
    <row r="290" spans="1:6" ht="24" x14ac:dyDescent="0.2">
      <c r="A290" s="62">
        <v>3861</v>
      </c>
      <c r="B290" s="63" t="s">
        <v>620</v>
      </c>
      <c r="C290" s="267" t="s">
        <v>621</v>
      </c>
      <c r="D290" s="193">
        <v>36939.440000000002</v>
      </c>
      <c r="E290" s="193">
        <v>15637.86</v>
      </c>
      <c r="F290" s="44">
        <f t="shared" si="66"/>
        <v>42.333776581345035</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1341891.46</v>
      </c>
      <c r="E299" s="59">
        <f>E152-E297+E298</f>
        <v>1785907.0500000003</v>
      </c>
      <c r="F299" s="44">
        <f t="shared" si="68"/>
        <v>133.0887857353232</v>
      </c>
    </row>
    <row r="300" spans="1:6" ht="12.75" customHeight="1" x14ac:dyDescent="0.2">
      <c r="A300" s="62" t="s">
        <v>630</v>
      </c>
      <c r="B300" s="63" t="s">
        <v>641</v>
      </c>
      <c r="C300" s="267" t="s">
        <v>642</v>
      </c>
      <c r="D300" s="59">
        <f>IF(D6&gt;=D299,D6-D299,0)</f>
        <v>818974.73999999976</v>
      </c>
      <c r="E300" s="59">
        <f>IF(E6&gt;=E299,E6-E299,0)</f>
        <v>268858.93999999994</v>
      </c>
      <c r="F300" s="44">
        <f t="shared" si="68"/>
        <v>32.828721921264631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1642234.34</v>
      </c>
      <c r="E302" s="193">
        <v>2108245.85</v>
      </c>
      <c r="F302" s="44">
        <f t="shared" si="68"/>
        <v>128.37667552366491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254055.05</v>
      </c>
      <c r="E304" s="193">
        <v>113128.8</v>
      </c>
      <c r="F304" s="44">
        <f t="shared" si="68"/>
        <v>44.529246712474333</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177703.9</v>
      </c>
      <c r="E308" s="59">
        <f t="shared" si="71"/>
        <v>109571.4</v>
      </c>
      <c r="F308" s="44">
        <f t="shared" ref="F308:F428" si="72">IF(D308&lt;&gt;0,IF(E308/D308&gt;=100,"&gt;&gt;100",E308/D308*100),"-")</f>
        <v>61.659535890883653</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177703.9</v>
      </c>
      <c r="E321" s="59">
        <f t="shared" si="76"/>
        <v>109571.4</v>
      </c>
      <c r="F321" s="44">
        <f t="shared" si="72"/>
        <v>61.659535890883653</v>
      </c>
    </row>
    <row r="322" spans="1:6" ht="12.75" customHeight="1" x14ac:dyDescent="0.2">
      <c r="A322" s="62">
        <v>721</v>
      </c>
      <c r="B322" s="63" t="s">
        <v>684</v>
      </c>
      <c r="C322" s="267" t="s">
        <v>685</v>
      </c>
      <c r="D322" s="59">
        <f t="shared" ref="D322:E322" si="77">SUM(D323:D326)</f>
        <v>177703.9</v>
      </c>
      <c r="E322" s="59">
        <f t="shared" si="77"/>
        <v>109571.4</v>
      </c>
      <c r="F322" s="44">
        <f t="shared" si="72"/>
        <v>61.659535890883653</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177703.9</v>
      </c>
      <c r="E324" s="193">
        <v>109571.4</v>
      </c>
      <c r="F324" s="44">
        <f t="shared" si="72"/>
        <v>61.659535890883653</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530245</v>
      </c>
      <c r="E360" s="59">
        <f t="shared" si="86"/>
        <v>383459.65</v>
      </c>
      <c r="F360" s="44">
        <f t="shared" si="72"/>
        <v>72.317447594979683</v>
      </c>
    </row>
    <row r="361" spans="1:6" ht="12.75" customHeight="1" x14ac:dyDescent="0.2">
      <c r="A361" s="62">
        <v>41</v>
      </c>
      <c r="B361" s="63" t="s">
        <v>762</v>
      </c>
      <c r="C361" s="267" t="s">
        <v>763</v>
      </c>
      <c r="D361" s="59">
        <f t="shared" ref="D361:E361" si="87">D362+D366</f>
        <v>37475.33</v>
      </c>
      <c r="E361" s="59">
        <f t="shared" si="87"/>
        <v>2068</v>
      </c>
      <c r="F361" s="44">
        <f t="shared" si="72"/>
        <v>5.5182969703001943</v>
      </c>
    </row>
    <row r="362" spans="1:6" ht="12.75" customHeight="1" x14ac:dyDescent="0.2">
      <c r="A362" s="62">
        <v>411</v>
      </c>
      <c r="B362" s="63" t="s">
        <v>764</v>
      </c>
      <c r="C362" s="267" t="s">
        <v>765</v>
      </c>
      <c r="D362" s="59">
        <f t="shared" ref="D362:E362" si="88">SUM(D363:D365)</f>
        <v>34370.83</v>
      </c>
      <c r="E362" s="59">
        <f t="shared" si="88"/>
        <v>0</v>
      </c>
      <c r="F362" s="44">
        <f t="shared" si="72"/>
        <v>0</v>
      </c>
    </row>
    <row r="363" spans="1:6" ht="12.75" customHeight="1" x14ac:dyDescent="0.2">
      <c r="A363" s="62">
        <v>4111</v>
      </c>
      <c r="B363" s="63" t="s">
        <v>662</v>
      </c>
      <c r="C363" s="267" t="s">
        <v>766</v>
      </c>
      <c r="D363" s="193">
        <v>34370.83</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3104.5</v>
      </c>
      <c r="E366" s="59">
        <f t="shared" si="89"/>
        <v>2068</v>
      </c>
      <c r="F366" s="44">
        <f t="shared" si="72"/>
        <v>66.612981156385885</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3104.5</v>
      </c>
      <c r="E369" s="193">
        <v>2068</v>
      </c>
      <c r="F369" s="44">
        <f t="shared" si="72"/>
        <v>66.612981156385885</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473707.17</v>
      </c>
      <c r="E373" s="59">
        <f t="shared" si="90"/>
        <v>335343.37</v>
      </c>
      <c r="F373" s="44">
        <f t="shared" si="72"/>
        <v>70.791280191093591</v>
      </c>
    </row>
    <row r="374" spans="1:6" ht="12.75" customHeight="1" x14ac:dyDescent="0.2">
      <c r="A374" s="62">
        <v>421</v>
      </c>
      <c r="B374" s="63" t="s">
        <v>780</v>
      </c>
      <c r="C374" s="267" t="s">
        <v>781</v>
      </c>
      <c r="D374" s="59">
        <f t="shared" ref="D374:E374" si="91">SUM(D375:D378)</f>
        <v>394239.04</v>
      </c>
      <c r="E374" s="59">
        <f t="shared" si="91"/>
        <v>290385.59000000003</v>
      </c>
      <c r="F374" s="44">
        <f t="shared" si="72"/>
        <v>73.657238511944428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204166.3</v>
      </c>
      <c r="E376" s="193">
        <v>2312.5</v>
      </c>
      <c r="F376" s="44">
        <f t="shared" si="72"/>
        <v>1.1326550953805796</v>
      </c>
    </row>
    <row r="377" spans="1:6" ht="12.75" customHeight="1" x14ac:dyDescent="0.2">
      <c r="A377" s="62">
        <v>4213</v>
      </c>
      <c r="B377" s="63" t="s">
        <v>690</v>
      </c>
      <c r="C377" s="267" t="s">
        <v>784</v>
      </c>
      <c r="D377" s="193">
        <v>0</v>
      </c>
      <c r="E377" s="193">
        <v>11250</v>
      </c>
      <c r="F377" s="44" t="str">
        <f t="shared" si="72"/>
        <v>-</v>
      </c>
    </row>
    <row r="378" spans="1:6" ht="12.75" customHeight="1" x14ac:dyDescent="0.2">
      <c r="A378" s="62">
        <v>4214</v>
      </c>
      <c r="B378" s="63" t="s">
        <v>692</v>
      </c>
      <c r="C378" s="267" t="s">
        <v>785</v>
      </c>
      <c r="D378" s="193">
        <v>190072.74</v>
      </c>
      <c r="E378" s="193">
        <v>276823.09000000003</v>
      </c>
      <c r="F378" s="44">
        <f t="shared" si="72"/>
        <v>145.64060580175783</v>
      </c>
    </row>
    <row r="379" spans="1:6" ht="12.75" customHeight="1" x14ac:dyDescent="0.2">
      <c r="A379" s="62">
        <v>422</v>
      </c>
      <c r="B379" s="63" t="s">
        <v>786</v>
      </c>
      <c r="C379" s="267" t="s">
        <v>787</v>
      </c>
      <c r="D379" s="59">
        <f t="shared" ref="D379:E379" si="92">SUM(D380:D387)</f>
        <v>52968.13</v>
      </c>
      <c r="E379" s="59">
        <f t="shared" si="92"/>
        <v>18008</v>
      </c>
      <c r="F379" s="44">
        <f t="shared" si="72"/>
        <v>33.997802074568241</v>
      </c>
    </row>
    <row r="380" spans="1:6" ht="12.75" customHeight="1" x14ac:dyDescent="0.2">
      <c r="A380" s="62">
        <v>4221</v>
      </c>
      <c r="B380" s="63" t="s">
        <v>696</v>
      </c>
      <c r="C380" s="267" t="s">
        <v>788</v>
      </c>
      <c r="D380" s="193">
        <v>9994.3799999999992</v>
      </c>
      <c r="E380" s="193">
        <v>506</v>
      </c>
      <c r="F380" s="44">
        <f t="shared" si="72"/>
        <v>5.062845319069317</v>
      </c>
    </row>
    <row r="381" spans="1:6" ht="12.75" customHeight="1" x14ac:dyDescent="0.2">
      <c r="A381" s="62">
        <v>4222</v>
      </c>
      <c r="B381" s="63" t="s">
        <v>789</v>
      </c>
      <c r="C381" s="267" t="s">
        <v>790</v>
      </c>
      <c r="D381" s="193">
        <v>0</v>
      </c>
      <c r="E381" s="193">
        <v>1492</v>
      </c>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v>3375</v>
      </c>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42973.75</v>
      </c>
      <c r="E386" s="193">
        <v>12635</v>
      </c>
      <c r="F386" s="44">
        <f t="shared" si="72"/>
        <v>29.401669623898307</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26500</v>
      </c>
      <c r="E401" s="59">
        <f t="shared" si="96"/>
        <v>26949.78</v>
      </c>
      <c r="F401" s="44">
        <f t="shared" si="72"/>
        <v>101.69728301886791</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13312.5</v>
      </c>
      <c r="E404" s="193"/>
      <c r="F404" s="44">
        <f t="shared" si="72"/>
        <v>0</v>
      </c>
    </row>
    <row r="405" spans="1:6" ht="12.75" customHeight="1" x14ac:dyDescent="0.2">
      <c r="A405" s="62">
        <v>4264</v>
      </c>
      <c r="B405" s="63" t="s">
        <v>746</v>
      </c>
      <c r="C405" s="267" t="s">
        <v>820</v>
      </c>
      <c r="D405" s="193">
        <v>13187.5</v>
      </c>
      <c r="E405" s="193">
        <v>26949.78</v>
      </c>
      <c r="F405" s="44">
        <f t="shared" si="72"/>
        <v>204.35852132701422</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19062.5</v>
      </c>
      <c r="E412" s="59">
        <f t="shared" si="100"/>
        <v>46048.28</v>
      </c>
      <c r="F412" s="44">
        <f t="shared" si="72"/>
        <v>241.56474754098357</v>
      </c>
    </row>
    <row r="413" spans="1:6" ht="12.75" customHeight="1" x14ac:dyDescent="0.2">
      <c r="A413" s="62">
        <v>451</v>
      </c>
      <c r="B413" s="63" t="s">
        <v>833</v>
      </c>
      <c r="C413" s="267" t="s">
        <v>834</v>
      </c>
      <c r="D413" s="193">
        <v>16562.5</v>
      </c>
      <c r="E413" s="193">
        <v>46048.28</v>
      </c>
      <c r="F413" s="44">
        <f t="shared" si="72"/>
        <v>278.02735094339624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2500</v>
      </c>
      <c r="E416" s="193"/>
      <c r="F416" s="44">
        <f t="shared" si="72"/>
        <v>0</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352541.1</v>
      </c>
      <c r="E418" s="59">
        <f t="shared" si="102"/>
        <v>273888.25</v>
      </c>
      <c r="F418" s="44">
        <f t="shared" si="72"/>
        <v>77.689736033614238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752524.73</v>
      </c>
      <c r="E420" s="193">
        <v>1901138.88</v>
      </c>
      <c r="F420" s="44">
        <f t="shared" si="72"/>
        <v>252.63473799724827</v>
      </c>
    </row>
    <row r="421" spans="1:6" ht="12.75" customHeight="1" x14ac:dyDescent="0.2">
      <c r="A421" s="62">
        <v>97</v>
      </c>
      <c r="B421" s="228" t="s">
        <v>849</v>
      </c>
      <c r="C421" s="267" t="s">
        <v>850</v>
      </c>
      <c r="D421" s="193">
        <v>13579.86</v>
      </c>
      <c r="E421" s="193">
        <v>504815.3</v>
      </c>
      <c r="F421" s="44">
        <f t="shared" si="72"/>
        <v>3717.3822115986468</v>
      </c>
    </row>
    <row r="422" spans="1:6" ht="12.75" customHeight="1" x14ac:dyDescent="0.2">
      <c r="A422" s="62" t="s">
        <v>630</v>
      </c>
      <c r="B422" s="63" t="s">
        <v>851</v>
      </c>
      <c r="C422" s="267" t="s">
        <v>852</v>
      </c>
      <c r="D422" s="59">
        <f>D6+D308</f>
        <v>2338570.0999999996</v>
      </c>
      <c r="E422" s="59">
        <f>E6+E308</f>
        <v>2164337.39</v>
      </c>
      <c r="F422" s="44">
        <f t="shared" si="72"/>
        <v>92.549604991528824</v>
      </c>
    </row>
    <row r="423" spans="1:6" ht="12.75" customHeight="1" x14ac:dyDescent="0.2">
      <c r="A423" s="62" t="s">
        <v>630</v>
      </c>
      <c r="B423" s="63" t="s">
        <v>853</v>
      </c>
      <c r="C423" s="267" t="s">
        <v>854</v>
      </c>
      <c r="D423" s="59">
        <f t="shared" ref="D423:E423" si="103">D299+D360</f>
        <v>1872136.46</v>
      </c>
      <c r="E423" s="59">
        <f t="shared" si="103"/>
        <v>2169366.7000000002</v>
      </c>
      <c r="F423" s="44">
        <f t="shared" si="72"/>
        <v>115.87652643653979</v>
      </c>
    </row>
    <row r="424" spans="1:6" ht="12.75" customHeight="1" x14ac:dyDescent="0.2">
      <c r="A424" s="62" t="s">
        <v>630</v>
      </c>
      <c r="B424" s="63" t="s">
        <v>855</v>
      </c>
      <c r="C424" s="267" t="s">
        <v>856</v>
      </c>
      <c r="D424" s="59">
        <f t="shared" ref="D424:E424" si="104">IF(D422&gt;=D423,D422-D423,0)</f>
        <v>466433.63999999966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5029.3100000000559</v>
      </c>
      <c r="F425" s="44" t="str">
        <f t="shared" si="72"/>
        <v>-</v>
      </c>
    </row>
    <row r="426" spans="1:6" ht="12.75" customHeight="1" x14ac:dyDescent="0.2">
      <c r="A426" s="271" t="s">
        <v>859</v>
      </c>
      <c r="B426" s="182" t="s">
        <v>860</v>
      </c>
      <c r="C426" s="272" t="s">
        <v>861</v>
      </c>
      <c r="D426" s="59">
        <f t="shared" ref="D426:E426" si="106">IF(D302-D303+D419-D420&gt;=0,D302-D303+D419-D420,0)</f>
        <v>889709.6100000001</v>
      </c>
      <c r="E426" s="59">
        <f t="shared" si="106"/>
        <v>207106.9700000002</v>
      </c>
      <c r="F426" s="44">
        <f t="shared" si="72"/>
        <v>23.278041247638111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267634.90999999997</v>
      </c>
      <c r="E428" s="80">
        <f t="shared" si="108"/>
        <v>617944.1</v>
      </c>
      <c r="F428" s="60">
        <f t="shared" si="72"/>
        <v>230.89069359449411</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180303.03</v>
      </c>
      <c r="E430" s="59">
        <f>E431+E466+E479+E491+E522</f>
        <v>1117000</v>
      </c>
      <c r="F430" s="44">
        <f t="shared" ref="F430:F651" si="109">IF(D430&lt;&gt;0,IF(E430/D430&gt;=100,"&gt;&gt;100",E430/D430*100),"-")</f>
        <v>619.51260608321445</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180303.03</v>
      </c>
      <c r="E491" s="59">
        <f t="shared" si="126"/>
        <v>1117000</v>
      </c>
      <c r="F491" s="44">
        <f t="shared" si="109"/>
        <v>619.51260608321445</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180303.03</v>
      </c>
      <c r="E502" s="59">
        <f t="shared" si="129"/>
        <v>0</v>
      </c>
      <c r="F502" s="44">
        <f t="shared" si="109"/>
        <v>0</v>
      </c>
    </row>
    <row r="503" spans="1:6" ht="12.75" customHeight="1" x14ac:dyDescent="0.2">
      <c r="A503" s="62">
        <v>8443</v>
      </c>
      <c r="B503" s="63" t="s">
        <v>1014</v>
      </c>
      <c r="C503" s="267" t="s">
        <v>1015</v>
      </c>
      <c r="D503" s="193">
        <v>180303.03</v>
      </c>
      <c r="E503" s="193"/>
      <c r="F503" s="44">
        <f t="shared" si="109"/>
        <v>0</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1117000</v>
      </c>
      <c r="F514" s="44" t="str">
        <f t="shared" si="109"/>
        <v>-</v>
      </c>
    </row>
    <row r="515" spans="1:6" ht="12.75" customHeight="1" x14ac:dyDescent="0.2">
      <c r="A515" s="62">
        <v>8471</v>
      </c>
      <c r="B515" s="63" t="s">
        <v>1038</v>
      </c>
      <c r="C515" s="267" t="s">
        <v>1039</v>
      </c>
      <c r="D515" s="193">
        <v>0</v>
      </c>
      <c r="E515" s="193">
        <v>1117000</v>
      </c>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10238.32</v>
      </c>
      <c r="E535" s="59">
        <f>E536+E571+E584+E597+E629</f>
        <v>1401399.42</v>
      </c>
      <c r="F535" s="44" t="str">
        <f t="shared" si="109"/>
        <v>&gt;&gt;100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10238.32</v>
      </c>
      <c r="E597" s="59">
        <f t="shared" si="152"/>
        <v>1401399.42</v>
      </c>
      <c r="F597" s="44" t="str">
        <f t="shared" si="109"/>
        <v>&gt;&gt;100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10238.32</v>
      </c>
      <c r="E609" s="59">
        <f t="shared" si="156"/>
        <v>33858.22</v>
      </c>
      <c r="F609" s="44">
        <f t="shared" si="109"/>
        <v>330.70093530969928</v>
      </c>
    </row>
    <row r="610" spans="1:6" ht="24" x14ac:dyDescent="0.2">
      <c r="A610" s="62">
        <v>5443</v>
      </c>
      <c r="B610" s="63" t="s">
        <v>1218</v>
      </c>
      <c r="C610" s="267" t="s">
        <v>1219</v>
      </c>
      <c r="D610" s="193">
        <v>10238.32</v>
      </c>
      <c r="E610" s="193">
        <v>33858.22</v>
      </c>
      <c r="F610" s="44">
        <f t="shared" si="109"/>
        <v>330.70093530969928</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1311691.19</v>
      </c>
      <c r="F616" s="44" t="str">
        <f t="shared" si="109"/>
        <v>-</v>
      </c>
    </row>
    <row r="617" spans="1:6" ht="24" x14ac:dyDescent="0.2">
      <c r="A617" s="62">
        <v>5453</v>
      </c>
      <c r="B617" s="182" t="s">
        <v>1232</v>
      </c>
      <c r="C617" s="267" t="s">
        <v>1233</v>
      </c>
      <c r="D617" s="193">
        <v>0</v>
      </c>
      <c r="E617" s="193">
        <v>1311691.19</v>
      </c>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55850.01</v>
      </c>
      <c r="F621" s="44" t="str">
        <f t="shared" si="109"/>
        <v>-</v>
      </c>
    </row>
    <row r="622" spans="1:6" ht="12.75" customHeight="1" x14ac:dyDescent="0.2">
      <c r="A622" s="62">
        <v>5471</v>
      </c>
      <c r="B622" s="63" t="s">
        <v>1242</v>
      </c>
      <c r="C622" s="267" t="s">
        <v>1243</v>
      </c>
      <c r="D622" s="193">
        <v>0</v>
      </c>
      <c r="E622" s="193">
        <v>55850.01</v>
      </c>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170064.71</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284399.41999999993</v>
      </c>
      <c r="F640" s="44" t="str">
        <f t="shared" si="109"/>
        <v>-</v>
      </c>
    </row>
    <row r="641" spans="1:6" ht="12.75" customHeight="1" x14ac:dyDescent="0.2">
      <c r="A641" s="62">
        <v>92213</v>
      </c>
      <c r="B641" s="63" t="s">
        <v>1280</v>
      </c>
      <c r="C641" s="267" t="s">
        <v>1281</v>
      </c>
      <c r="D641" s="193">
        <v>29665.11</v>
      </c>
      <c r="E641" s="193">
        <v>638930.02</v>
      </c>
      <c r="F641" s="44">
        <f t="shared" si="109"/>
        <v>2153.8097111387756</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2518873.1299999994</v>
      </c>
      <c r="E643" s="59">
        <f>E422+E430</f>
        <v>3281337.39</v>
      </c>
      <c r="F643" s="44">
        <f t="shared" si="109"/>
        <v>130.27005413329417</v>
      </c>
    </row>
    <row r="644" spans="1:6" ht="12.75" customHeight="1" x14ac:dyDescent="0.2">
      <c r="A644" s="62" t="s">
        <v>630</v>
      </c>
      <c r="B644" s="63" t="s">
        <v>1286</v>
      </c>
      <c r="C644" s="267" t="s">
        <v>1287</v>
      </c>
      <c r="D644" s="59">
        <f>D423+D535</f>
        <v>1882374.78</v>
      </c>
      <c r="E644" s="59">
        <f>E423+E535</f>
        <v>3570766.12</v>
      </c>
      <c r="F644" s="44">
        <f t="shared" si="109"/>
        <v>189.69474931023035</v>
      </c>
    </row>
    <row r="645" spans="1:6" ht="12.75" customHeight="1" x14ac:dyDescent="0.2">
      <c r="A645" s="62" t="s">
        <v>630</v>
      </c>
      <c r="B645" s="63" t="s">
        <v>1288</v>
      </c>
      <c r="C645" s="267" t="s">
        <v>1289</v>
      </c>
      <c r="D645" s="59">
        <f t="shared" ref="D645:E645" si="163">IF(D643&gt;=D644,D643-D644,0)</f>
        <v>636498.34999999939</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289428.73</v>
      </c>
      <c r="F646" s="44" t="str">
        <f t="shared" si="109"/>
        <v>-</v>
      </c>
    </row>
    <row r="647" spans="1:6" ht="24" x14ac:dyDescent="0.2">
      <c r="A647" s="271" t="s">
        <v>1292</v>
      </c>
      <c r="B647" s="63" t="s">
        <v>1293</v>
      </c>
      <c r="C647" s="272" t="s">
        <v>1292</v>
      </c>
      <c r="D647" s="59">
        <f>IF(D426-D427+D641-D642&gt;=0,D426-D427+D641-D642,0)</f>
        <v>919374.72000000009</v>
      </c>
      <c r="E647" s="59">
        <f>IF(E426-E427+E641-E642&gt;=0,E426-E427+E641-E642,0)</f>
        <v>846036.99000000022</v>
      </c>
      <c r="F647" s="44">
        <f t="shared" si="109"/>
        <v>92.023086081810064</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1555873.0699999994</v>
      </c>
      <c r="E649" s="59">
        <f t="shared" si="165"/>
        <v>556608.26000000024</v>
      </c>
      <c r="F649" s="44">
        <f t="shared" si="109"/>
        <v>35.774657376131621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36571.54</v>
      </c>
      <c r="E651" s="195">
        <v>0.01</v>
      </c>
      <c r="F651" s="60">
        <f t="shared" si="109"/>
        <v>2.734366668726556E-5</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553284.91</v>
      </c>
      <c r="E653" s="193">
        <v>747576.28</v>
      </c>
      <c r="F653" s="44">
        <f t="shared" ref="F653:F740" si="167">IF(D653&lt;&gt;0,IF(E653/D653&gt;=100,"&gt;&gt;100",E653/D653*100),"-")</f>
        <v>135.11597126334061</v>
      </c>
    </row>
    <row r="654" spans="1:6" ht="12.75" customHeight="1" x14ac:dyDescent="0.2">
      <c r="A654" s="62" t="s">
        <v>1305</v>
      </c>
      <c r="B654" s="63" t="s">
        <v>1306</v>
      </c>
      <c r="C654" s="267" t="s">
        <v>1305</v>
      </c>
      <c r="D654" s="193">
        <v>2646300.5099999998</v>
      </c>
      <c r="E654" s="193">
        <v>3686814.7</v>
      </c>
      <c r="F654" s="44">
        <f t="shared" si="167"/>
        <v>139.3195778811984</v>
      </c>
    </row>
    <row r="655" spans="1:6" ht="12.75" customHeight="1" x14ac:dyDescent="0.2">
      <c r="A655" s="62" t="s">
        <v>1307</v>
      </c>
      <c r="B655" s="63" t="s">
        <v>1308</v>
      </c>
      <c r="C655" s="267" t="s">
        <v>1307</v>
      </c>
      <c r="D655" s="193">
        <v>2447603.54</v>
      </c>
      <c r="E655" s="193">
        <v>4101711.41</v>
      </c>
      <c r="F655" s="44">
        <f t="shared" si="167"/>
        <v>167.58071080416889</v>
      </c>
    </row>
    <row r="656" spans="1:6" ht="24" x14ac:dyDescent="0.2">
      <c r="A656" s="62">
        <v>11</v>
      </c>
      <c r="B656" s="63" t="s">
        <v>1309</v>
      </c>
      <c r="C656" s="267" t="s">
        <v>1310</v>
      </c>
      <c r="D656" s="59">
        <f t="shared" ref="D656:E656" si="168">+D653+D654-D655</f>
        <v>751981.87999999989</v>
      </c>
      <c r="E656" s="59">
        <f t="shared" si="168"/>
        <v>332679.5700000003</v>
      </c>
      <c r="F656" s="44">
        <f t="shared" si="167"/>
        <v>44.240370525949423</v>
      </c>
    </row>
    <row r="657" spans="1:6" ht="24" x14ac:dyDescent="0.2">
      <c r="A657" s="62" t="s">
        <v>630</v>
      </c>
      <c r="B657" s="63" t="s">
        <v>1311</v>
      </c>
      <c r="C657" s="267" t="s">
        <v>1312</v>
      </c>
      <c r="D657" s="273">
        <v>13</v>
      </c>
      <c r="E657" s="273">
        <v>21</v>
      </c>
      <c r="F657" s="44">
        <f t="shared" si="167"/>
        <v>161.53846153846155</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13</v>
      </c>
      <c r="E659" s="273">
        <v>21</v>
      </c>
      <c r="F659" s="44">
        <f t="shared" si="167"/>
        <v>161.53846153846155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231489.81</v>
      </c>
      <c r="E664" s="191">
        <v>270840.07</v>
      </c>
      <c r="F664" s="70">
        <f t="shared" si="167"/>
        <v>116.99870072034703</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47766</v>
      </c>
      <c r="E669" s="193">
        <v>42246</v>
      </c>
      <c r="F669" s="44">
        <f t="shared" si="167"/>
        <v>88.443662856425078</v>
      </c>
    </row>
    <row r="670" spans="1:6" ht="12.75" customHeight="1" x14ac:dyDescent="0.2">
      <c r="A670" s="62">
        <v>63312</v>
      </c>
      <c r="B670" s="63" t="s">
        <v>1338</v>
      </c>
      <c r="C670" s="267" t="s">
        <v>1339</v>
      </c>
      <c r="D670" s="193">
        <v>4720.25</v>
      </c>
      <c r="E670" s="193">
        <v>3510.53</v>
      </c>
      <c r="F670" s="44">
        <f t="shared" si="167"/>
        <v>74.371696414384843</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v>11250</v>
      </c>
      <c r="F672" s="44" t="str">
        <f t="shared" si="167"/>
        <v>-</v>
      </c>
    </row>
    <row r="673" spans="1:6" ht="12.75" customHeight="1" x14ac:dyDescent="0.2">
      <c r="A673" s="62">
        <v>63321</v>
      </c>
      <c r="B673" s="63" t="s">
        <v>1344</v>
      </c>
      <c r="C673" s="267" t="s">
        <v>1345</v>
      </c>
      <c r="D673" s="193">
        <v>100000</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v>53821.88</v>
      </c>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v>67494.240000000005</v>
      </c>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128770.25</v>
      </c>
      <c r="E705" s="191"/>
      <c r="F705" s="70">
        <f t="shared" si="167"/>
        <v>0</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v>20925.13</v>
      </c>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3064.32</v>
      </c>
      <c r="E734" s="191">
        <v>1579.78</v>
      </c>
      <c r="F734" s="70">
        <f t="shared" si="167"/>
        <v>51.55401524644946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594.48</v>
      </c>
      <c r="E738" s="193">
        <v>544.71</v>
      </c>
      <c r="F738" s="44">
        <f t="shared" si="167"/>
        <v>91.627977392006471</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28790.639999999999</v>
      </c>
      <c r="E740" s="191">
        <v>28790.639999999999</v>
      </c>
      <c r="F740" s="70">
        <f t="shared" si="167"/>
        <v>100</v>
      </c>
    </row>
    <row r="741" spans="1:6" ht="12.75" customHeight="1" x14ac:dyDescent="0.2">
      <c r="A741" s="69">
        <v>32911</v>
      </c>
      <c r="B741" s="64" t="s">
        <v>1460</v>
      </c>
      <c r="C741" s="301" t="s">
        <v>1461</v>
      </c>
      <c r="D741" s="191">
        <v>891.72</v>
      </c>
      <c r="E741" s="191">
        <v>1280.45</v>
      </c>
      <c r="F741" s="70">
        <f t="shared" ref="F741:F1006" si="169">IF(D741&lt;&gt;0,IF(E741/D741&gt;=100,"&gt;&gt;100",E741/D741*100),"-")</f>
        <v>143.59328040191988</v>
      </c>
    </row>
    <row r="742" spans="1:6" ht="12.75" customHeight="1" x14ac:dyDescent="0.2">
      <c r="A742" s="69" t="s">
        <v>1462</v>
      </c>
      <c r="B742" s="64" t="s">
        <v>1463</v>
      </c>
      <c r="C742" s="301" t="s">
        <v>1462</v>
      </c>
      <c r="D742" s="191">
        <v>4269.79</v>
      </c>
      <c r="E742" s="191">
        <v>7356.94</v>
      </c>
      <c r="F742" s="70">
        <f t="shared" si="169"/>
        <v>172.3021506912518</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2655.14</v>
      </c>
      <c r="E760" s="193">
        <v>7545.25</v>
      </c>
      <c r="F760" s="44">
        <f t="shared" si="169"/>
        <v>284.1752223988189</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26726.7</v>
      </c>
      <c r="E785" s="191">
        <v>48934.95</v>
      </c>
      <c r="F785" s="70">
        <f t="shared" si="169"/>
        <v>183.0938724197151</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49717.23</v>
      </c>
      <c r="E843" s="193">
        <v>36746.29</v>
      </c>
      <c r="F843" s="44">
        <f t="shared" si="169"/>
        <v>73.910573859404465</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18124</v>
      </c>
      <c r="E846" s="193">
        <v>22200</v>
      </c>
      <c r="F846" s="44">
        <f t="shared" si="169"/>
        <v>122.48951666298831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3394.61</v>
      </c>
      <c r="E852" s="193">
        <v>12466.4</v>
      </c>
      <c r="F852" s="44">
        <f t="shared" si="169"/>
        <v>367.24100854000898</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7991.35</v>
      </c>
      <c r="E854" s="193">
        <v>7182</v>
      </c>
      <c r="F854" s="44">
        <f t="shared" si="169"/>
        <v>89.872174288449386</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660</v>
      </c>
      <c r="E856" s="193">
        <v>11369.69</v>
      </c>
      <c r="F856" s="44">
        <f t="shared" si="169"/>
        <v>1722.6803030303031</v>
      </c>
    </row>
    <row r="857" spans="1:6" ht="12.75" customHeight="1" x14ac:dyDescent="0.2">
      <c r="A857" s="62">
        <v>38612</v>
      </c>
      <c r="B857" s="63" t="s">
        <v>1690</v>
      </c>
      <c r="C857" s="267" t="s">
        <v>1691</v>
      </c>
      <c r="D857" s="193">
        <v>36939.440000000002</v>
      </c>
      <c r="E857" s="193">
        <v>15637.86</v>
      </c>
      <c r="F857" s="44">
        <f t="shared" si="169"/>
        <v>42.333776581345035</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180303.03</v>
      </c>
      <c r="E913" s="191"/>
      <c r="F913" s="70">
        <f t="shared" si="169"/>
        <v>0</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v>1117000</v>
      </c>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10238.32</v>
      </c>
      <c r="E981" s="191">
        <v>33858.22</v>
      </c>
      <c r="F981" s="70">
        <f t="shared" si="169"/>
        <v>330.70093530969928</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v>1311691.18</v>
      </c>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v>55850.01</v>
      </c>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0" zoomScaleNormal="100" workbookViewId="0">
      <selection activeCell="N16" sqref="N1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2349733.17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3248186.6100000003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1529411.5000000002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230411.92</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513846.24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245390.2</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429177.55</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84752.55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20945.96</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4887.08</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383459.65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1117000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1117000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218315.46</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3491126.66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1514413.7500000002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223788.92</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507179.27</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250780.61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429177.55</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90455.85</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13031.55</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489479.7</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89708.23</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89708.23</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1397524.98</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2106793.12</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297518.88</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182492.91</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167179.63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65405.5</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29784.3</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67235.08</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4754.75</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1508.5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1508.5</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6842.01</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1391.81</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5450.2</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6962.77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46.22</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6916.55</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115025.97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57533.97</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44062.5</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13429.5</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1809274.24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76170.509999999995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3914.49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1725925.07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3264.17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1</v>
      </c>
      <c r="F3" s="95">
        <f>F4+F14+F23+F298+F341+F344+F346</f>
        <v>7</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35079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1</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Pogreška</v>
      </c>
      <c r="C46" s="91" t="s">
        <v>3245</v>
      </c>
      <c r="D46" s="94"/>
      <c r="E46" s="50">
        <f t="shared" si="4"/>
        <v>1</v>
      </c>
      <c r="F46" s="50">
        <f t="shared" si="6"/>
        <v>0</v>
      </c>
      <c r="G46" s="50">
        <f>IF(ROUND(SUM('PR-RAS'!D723:D726),2)&gt;ROUND('PR-RAS'!D117,2),1,0)</f>
        <v>0</v>
      </c>
      <c r="H46" s="50">
        <f>IF(ROUND(SUM('PR-RAS'!E723:E726),2)&gt;ROUND('PR-RAS'!E117,2),1,0)</f>
        <v>1</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Preko</cp:lastModifiedBy>
  <cp:lastPrinted>2025-07-11T09:11:22Z</cp:lastPrinted>
  <dcterms:created xsi:type="dcterms:W3CDTF">2022-04-01T05:14:30Z</dcterms:created>
  <dcterms:modified xsi:type="dcterms:W3CDTF">2025-07-25T12:11:04Z</dcterms:modified>
</cp:coreProperties>
</file>